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260" windowHeight="4380" activeTab="0"/>
  </bookViews>
  <sheets>
    <sheet name="賃金台帳作成ﾏﾆｭｱﾙ" sheetId="1" r:id="rId1"/>
    <sheet name="自動計算ができない場合について" sheetId="2" r:id="rId2"/>
  </sheets>
  <externalReferences>
    <externalReference r:id="rId5"/>
  </externalReferences>
  <definedNames>
    <definedName name="_xlfn.IFERROR" hidden="1">#NAME?</definedName>
    <definedName name="_xlfn.SUMIFS" hidden="1">#NAME?</definedName>
    <definedName name="_xlnm.Print_Area" localSheetId="1">'自動計算ができない場合について'!$A$1:$P$41</definedName>
    <definedName name="_xlnm.Print_Area" localSheetId="0">'賃金台帳作成ﾏﾆｭｱﾙ'!$A$1:$AA$89</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sharedStrings.xml><?xml version="1.0" encoding="utf-8"?>
<sst xmlns="http://schemas.openxmlformats.org/spreadsheetml/2006/main" count="418" uniqueCount="230">
  <si>
    <t>合計</t>
  </si>
  <si>
    <t>事業者名：</t>
  </si>
  <si>
    <t>所属：</t>
  </si>
  <si>
    <t>氏名：　　　　</t>
  </si>
  <si>
    <t>生年月日：</t>
  </si>
  <si>
    <t>項　目</t>
  </si>
  <si>
    <t>賞与</t>
  </si>
  <si>
    <t>家族手当</t>
  </si>
  <si>
    <t>住居手当</t>
  </si>
  <si>
    <t>通勤手当</t>
  </si>
  <si>
    <t>役付手当</t>
  </si>
  <si>
    <t>職階手当</t>
  </si>
  <si>
    <t>皆勤手当</t>
  </si>
  <si>
    <t>能率手当</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</si>
  <si>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</si>
  <si>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</si>
  <si>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</si>
  <si>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</si>
  <si>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</si>
  <si>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</si>
  <si>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</si>
  <si>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</si>
  <si>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</si>
  <si>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</si>
  <si>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</si>
  <si>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</si>
  <si>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時間</t>
  </si>
  <si>
    <t>5月</t>
  </si>
  <si>
    <t>+</t>
  </si>
  <si>
    <t>÷</t>
  </si>
  <si>
    <t>＝</t>
  </si>
  <si>
    <t>健康保険(12年3月から)</t>
  </si>
  <si>
    <t>3月</t>
  </si>
  <si>
    <t>4月</t>
  </si>
  <si>
    <t>基本給・賞与</t>
  </si>
  <si>
    <t>介護保険(14年3月から)</t>
  </si>
  <si>
    <t>年齢は左端の月末時点</t>
  </si>
  <si>
    <t>5,000円超の場合は</t>
  </si>
  <si>
    <t>右記の通り</t>
  </si>
  <si>
    <t>㊞</t>
  </si>
  <si>
    <t>厚生年金基金(賞与)</t>
  </si>
  <si>
    <t>厚生年金基金</t>
  </si>
  <si>
    <t>厚生年金保険(14年8月まで)</t>
  </si>
  <si>
    <t>厚生年金保険(14年9月から)</t>
  </si>
  <si>
    <t>中小企業・小規模事業者ものづくり・商業・サービス革新事業補助金に係わる標記の研究開発従事者の給与実績は上記の通りであることを証明します。</t>
  </si>
  <si>
    <t>円</t>
  </si>
  <si>
    <t>）</t>
  </si>
  <si>
    <t>(</t>
  </si>
  <si>
    <t>■　年間総支給額</t>
  </si>
  <si>
    <t>↓</t>
  </si>
  <si>
    <t>賞与支払月</t>
  </si>
  <si>
    <t>8月</t>
  </si>
  <si>
    <t>9月</t>
  </si>
  <si>
    <t>10月</t>
  </si>
  <si>
    <t>11月</t>
  </si>
  <si>
    <t>12月</t>
  </si>
  <si>
    <t>2月</t>
  </si>
  <si>
    <r>
      <rPr>
        <sz val="11"/>
        <color indexed="23"/>
        <rFont val="ＭＳ Ｐゴシック"/>
        <family val="3"/>
      </rPr>
      <t>直近１年</t>
    </r>
    <r>
      <rPr>
        <sz val="11"/>
        <color indexed="10"/>
        <rFont val="ＭＳ Ｐゴシック"/>
        <family val="3"/>
      </rPr>
      <t>（例）</t>
    </r>
  </si>
  <si>
    <t>～12月</t>
  </si>
  <si>
    <r>
      <rPr>
        <sz val="11"/>
        <color indexed="8"/>
        <rFont val="ＭＳ Ｐゴシック"/>
        <family val="3"/>
      </rPr>
      <t>～3</t>
    </r>
    <r>
      <rPr>
        <sz val="11"/>
        <color indexed="8"/>
        <rFont val="ＭＳ Ｐゴシック"/>
        <family val="3"/>
      </rPr>
      <t>月</t>
    </r>
  </si>
  <si>
    <t>-</t>
  </si>
  <si>
    <t>-</t>
  </si>
  <si>
    <t>-</t>
  </si>
  <si>
    <t>子ども・子育て拠出金</t>
  </si>
  <si>
    <r>
      <t>介護保険</t>
    </r>
    <r>
      <rPr>
        <sz val="10"/>
        <rFont val="ＭＳ Ｐゴシック"/>
        <family val="3"/>
      </rPr>
      <t>(15年4月から)</t>
    </r>
  </si>
  <si>
    <r>
      <t>厚生年金保険</t>
    </r>
    <r>
      <rPr>
        <sz val="10"/>
        <rFont val="ＭＳ Ｐゴシック"/>
        <family val="3"/>
      </rPr>
      <t>(15年9月から)</t>
    </r>
  </si>
  <si>
    <t>時間単価算出のための人件費対象者賃金台帳</t>
  </si>
  <si>
    <t>労災保険(15年4月から)</t>
  </si>
  <si>
    <t>労災保険(15年3月まで)</t>
  </si>
  <si>
    <t>↓年間総支給額</t>
  </si>
  <si>
    <r>
      <t>↓</t>
    </r>
    <r>
      <rPr>
        <b/>
        <sz val="11"/>
        <color indexed="10"/>
        <rFont val="ＭＳ Ｐゴシック"/>
        <family val="3"/>
      </rPr>
      <t>事業主負担</t>
    </r>
    <r>
      <rPr>
        <sz val="11"/>
        <color indexed="10"/>
        <rFont val="ＭＳ Ｐゴシック"/>
        <family val="3"/>
      </rPr>
      <t>の法定福利費</t>
    </r>
  </si>
  <si>
    <t>↓年間理論総労働時間</t>
  </si>
  <si>
    <t>式が入っています。</t>
  </si>
  <si>
    <t xml:space="preserve">         式が入っています。</t>
  </si>
  <si>
    <t>賞与額（控除前の総支給額）から1,000円未満</t>
  </si>
  <si>
    <t>を切捨てた額を「標準賞与額」とし、</t>
  </si>
  <si>
    <t>　(保険料は事業主と被保険者が折半で負担)</t>
  </si>
  <si>
    <t xml:space="preserve">健康保険・介護保険 ⇒ </t>
  </si>
  <si>
    <t>　　同月内2回以上支給時は、合算した額で上限を適用</t>
  </si>
  <si>
    <t>標準賞与年度累計540万円に達している場合、</t>
  </si>
  <si>
    <t>*　年間法定福利費欄の保険料は</t>
  </si>
  <si>
    <t>　　事業者負担分のため</t>
  </si>
  <si>
    <t>　　給与明細（従業員負担分）とは異なる</t>
  </si>
  <si>
    <t>　　場合がある</t>
  </si>
  <si>
    <t>*　年齢等により補助事業従事期間内に</t>
  </si>
  <si>
    <t>　　該当・非該当の変更が生じる場合がある</t>
  </si>
  <si>
    <t>下記【参考】の年齢に該当する者については、</t>
  </si>
  <si>
    <t>■標準賞与額とは・・・</t>
  </si>
  <si>
    <t>賞与にかかる保険料は、実際に支払われた</t>
  </si>
  <si>
    <t>その「標準賞与額」に健康保険・厚生年金保険</t>
  </si>
  <si>
    <t>の保険料率をかけた額。</t>
  </si>
  <si>
    <t>＜標準賞与額の上限＞</t>
  </si>
  <si>
    <t>　　年度の累計額540万円。</t>
  </si>
  <si>
    <t>　　　　　（年度は毎年4/1から翌3/31まで）</t>
  </si>
  <si>
    <t>　　　 1か月あたり150万円。</t>
  </si>
  <si>
    <t>40歳未満</t>
  </si>
  <si>
    <t>75歳以上</t>
  </si>
  <si>
    <t>●健康保険標準報酬月額×健康保険の料率</t>
  </si>
  <si>
    <t>○</t>
  </si>
  <si>
    <t>×</t>
  </si>
  <si>
    <r>
      <t>　賞与計算は</t>
    </r>
    <r>
      <rPr>
        <b/>
        <sz val="11"/>
        <color indexed="40"/>
        <rFont val="HG丸ｺﾞｼｯｸM-PRO"/>
        <family val="3"/>
      </rPr>
      <t>標準賞与額</t>
    </r>
    <r>
      <rPr>
        <sz val="11"/>
        <color indexed="8"/>
        <rFont val="HG丸ｺﾞｼｯｸM-PRO"/>
        <family val="3"/>
      </rPr>
      <t>を使う.。</t>
    </r>
  </si>
  <si>
    <t>（※１日生まれは前月）</t>
  </si>
  <si>
    <t>厚生年金保険</t>
  </si>
  <si>
    <t>●厚生年金保険標準報酬月額×厚生年金保険の料率</t>
  </si>
  <si>
    <t>×</t>
  </si>
  <si>
    <r>
      <t>　賞与計算は</t>
    </r>
    <r>
      <rPr>
        <b/>
        <sz val="11"/>
        <color indexed="40"/>
        <rFont val="HG丸ｺﾞｼｯｸM-PRO"/>
        <family val="3"/>
      </rPr>
      <t>標準賞与額</t>
    </r>
    <r>
      <rPr>
        <sz val="11"/>
        <color indexed="8"/>
        <rFont val="HG丸ｺﾞｼｯｸM-PRO"/>
        <family val="3"/>
      </rPr>
      <t>を使う。</t>
    </r>
  </si>
  <si>
    <t>介護保険</t>
  </si>
  <si>
    <t>●健康保険標準報酬月額×介護保険の料率</t>
  </si>
  <si>
    <t>65歳誕生月</t>
  </si>
  <si>
    <t>2号→1号</t>
  </si>
  <si>
    <t>※上記健康保険に加入していることが条件</t>
  </si>
  <si>
    <t>　40歳の誕生日の前日が属する月から介護保険料がかかる。</t>
  </si>
  <si>
    <t>上記の年齢要件では「○」であっても実際の加入状況と異なる場合があります。</t>
  </si>
  <si>
    <t>4/1現在　64歳未満</t>
  </si>
  <si>
    <t>4/1現在　64歳以上</t>
  </si>
  <si>
    <t>●総支給額×雇用保険料率</t>
  </si>
  <si>
    <t>　(被保険者でも)</t>
  </si>
  <si>
    <t>●総支給額×労災保険料率</t>
  </si>
  <si>
    <t>例題　株式会社</t>
  </si>
  <si>
    <t>名称(社名)　：　　例題　株式会社</t>
  </si>
  <si>
    <t>部署・役職名　：　　総務　洋子</t>
  </si>
  <si>
    <t>＜お願い＞ 「参考様式３　賃金台帳」について、一部項目で自動計算ができない場合があります。下記の場合は、料率等について手入力での修正が必要です。
　　　　　　　　修正方法について不明な場合はご相談下さい。</t>
  </si>
  <si>
    <t>１．</t>
  </si>
  <si>
    <t>年齢による自動判定ができないため、下記については、手入力で修正していただく必要があります。</t>
  </si>
  <si>
    <t>75歳以上は健康保険の被保険者ではなくなるため、事業主負担が０になる</t>
  </si>
  <si>
    <t>年齢</t>
  </si>
  <si>
    <t>厚生年金</t>
  </si>
  <si>
    <t>70歳以上は厚生年金保険の被保険者ではなくなるため、事業主負担が０になる</t>
  </si>
  <si>
    <t>～39</t>
  </si>
  <si>
    <t>40歳未満は介護保険の被保険者ではない、65歳以上は第１号被保険者になるため、事業主負担が０になる</t>
  </si>
  <si>
    <t>誕生日前日の月～</t>
  </si>
  <si>
    <t>4/1現在、64歳以上は免除等のため、その年度の事業主負担は０になる</t>
  </si>
  <si>
    <t>：</t>
  </si>
  <si>
    <t>※厚生年金基金については、基金・会社によって独自の扱いとなるため、ご確認下さい。</t>
  </si>
  <si>
    <t>4/1時点64歳
4月～負担なし</t>
  </si>
  <si>
    <t>誕生日前日の月～</t>
  </si>
  <si>
    <t>～書類提出前に下記についてご確認下さい～</t>
  </si>
  <si>
    <t>「参考様式3　賃金台帳」の左上の年齢ではなく、その月における年齢で判断して下さい。</t>
  </si>
  <si>
    <t>該当者</t>
  </si>
  <si>
    <t>確認していただきたいこと</t>
  </si>
  <si>
    <t>75歳以上の方はいますか？</t>
  </si>
  <si>
    <r>
      <rPr>
        <b/>
        <sz val="14"/>
        <rFont val="ＭＳ Ｐゴシック"/>
        <family val="3"/>
      </rPr>
      <t>75歳以上</t>
    </r>
    <r>
      <rPr>
        <sz val="14"/>
        <rFont val="ＭＳ Ｐゴシック"/>
        <family val="3"/>
      </rPr>
      <t>：月毎の保険料が０になっていますか？</t>
    </r>
  </si>
  <si>
    <t>75～</t>
  </si>
  <si>
    <t>70歳以上の方はいますか？</t>
  </si>
  <si>
    <r>
      <rPr>
        <b/>
        <sz val="14"/>
        <rFont val="ＭＳ Ｐゴシック"/>
        <family val="3"/>
      </rPr>
      <t>70歳以上</t>
    </r>
    <r>
      <rPr>
        <sz val="14"/>
        <rFont val="ＭＳ Ｐゴシック"/>
        <family val="3"/>
      </rPr>
      <t>：月毎の保険料が０になっていますか？</t>
    </r>
  </si>
  <si>
    <t>40歳以上65歳未満の方はいますか？</t>
  </si>
  <si>
    <r>
      <rPr>
        <b/>
        <sz val="14"/>
        <rFont val="ＭＳ Ｐゴシック"/>
        <family val="3"/>
      </rPr>
      <t>40歳以上65歳未満</t>
    </r>
    <r>
      <rPr>
        <sz val="14"/>
        <rFont val="ＭＳ Ｐゴシック"/>
        <family val="3"/>
      </rPr>
      <t>：介護保険の</t>
    </r>
    <r>
      <rPr>
        <b/>
        <u val="single"/>
        <sz val="14"/>
        <rFont val="ＭＳ Ｐゴシック"/>
        <family val="3"/>
      </rPr>
      <t>事業主負担</t>
    </r>
    <r>
      <rPr>
        <u val="single"/>
        <sz val="14"/>
        <rFont val="ＭＳ Ｐゴシック"/>
        <family val="3"/>
      </rPr>
      <t>の</t>
    </r>
    <r>
      <rPr>
        <sz val="14"/>
        <rFont val="ＭＳ Ｐゴシック"/>
        <family val="3"/>
      </rPr>
      <t>料率を入力していますか？</t>
    </r>
  </si>
  <si>
    <r>
      <rPr>
        <b/>
        <sz val="14"/>
        <rFont val="ＭＳ Ｐゴシック"/>
        <family val="3"/>
      </rPr>
      <t>40歳未満 又は 65歳以上</t>
    </r>
    <r>
      <rPr>
        <sz val="14"/>
        <rFont val="ＭＳ Ｐゴシック"/>
        <family val="3"/>
      </rPr>
      <t>：月毎の保険料が０になっていますか？</t>
    </r>
  </si>
  <si>
    <r>
      <rPr>
        <b/>
        <u val="single"/>
        <sz val="14"/>
        <rFont val="ＭＳ Ｐゴシック"/>
        <family val="3"/>
      </rPr>
      <t>4/1現在</t>
    </r>
    <r>
      <rPr>
        <b/>
        <u val="single"/>
        <sz val="14"/>
        <rFont val="ＭＳ Ｐゴシック"/>
        <family val="3"/>
      </rPr>
      <t xml:space="preserve"> </t>
    </r>
    <r>
      <rPr>
        <sz val="14"/>
        <rFont val="ＭＳ Ｐゴシック"/>
        <family val="3"/>
      </rPr>
      <t>64歳以上の方はいますか？</t>
    </r>
  </si>
  <si>
    <r>
      <rPr>
        <b/>
        <sz val="14"/>
        <rFont val="ＭＳ Ｐゴシック"/>
        <family val="3"/>
      </rPr>
      <t>4/1現在 64歳以上</t>
    </r>
    <r>
      <rPr>
        <sz val="14"/>
        <rFont val="ＭＳ Ｐゴシック"/>
        <family val="3"/>
      </rPr>
      <t>：</t>
    </r>
    <r>
      <rPr>
        <u val="single"/>
        <sz val="14"/>
        <rFont val="ＭＳ Ｐゴシック"/>
        <family val="3"/>
      </rPr>
      <t>その年度（4/1～翌3/31）の</t>
    </r>
    <r>
      <rPr>
        <sz val="14"/>
        <rFont val="ＭＳ Ｐゴシック"/>
        <family val="3"/>
      </rPr>
      <t>保険料が０になっていますか？</t>
    </r>
  </si>
  <si>
    <t>・・・</t>
  </si>
  <si>
    <t>事業主負担あり</t>
  </si>
  <si>
    <r>
      <t>64歳未満の場合、</t>
    </r>
    <r>
      <rPr>
        <b/>
        <u val="single"/>
        <sz val="14"/>
        <rFont val="ＭＳ Ｐゴシック"/>
        <family val="3"/>
      </rPr>
      <t>事業主負担の</t>
    </r>
    <r>
      <rPr>
        <sz val="14"/>
        <rFont val="ＭＳ Ｐゴシック"/>
        <family val="3"/>
      </rPr>
      <t>料率を入力していますか？</t>
    </r>
  </si>
  <si>
    <t>事業主負担なし</t>
  </si>
  <si>
    <t>労災保険加入者全員</t>
  </si>
  <si>
    <t>自社の料率を入力していますか？（事業の種類により異なる）</t>
  </si>
  <si>
    <t>境目になる年齢</t>
  </si>
  <si>
    <t>事業主負担有無が変わるため</t>
  </si>
  <si>
    <t>※雇用保険については、従業員負担の料率や従業員負担＋事業主負担（合計）の料率を入力する誤りが多発していますのでご注意ください。</t>
  </si>
  <si>
    <t>料率入力の要否・不要月を消す等が必要</t>
  </si>
  <si>
    <t>※厚生年金基金については、60歳～70歳の時に、60歳未満と比べて料率が変わったり、加入しないなど、これまでと違う扱いになる場合があるため、ご注意ください。</t>
  </si>
  <si>
    <t>２．</t>
  </si>
  <si>
    <t>標準賞与額の上限：「年度累計540万円」の基準に達した場合、自動計算ができないため、手入力で修正していただく必要があります。</t>
  </si>
  <si>
    <t>健康保険・介護保険について、標準賞与額の上限に達した場合、「参考様式3　賃金台帳」に修正が必要なためご注意下さい。修正方法がわからない場合はご相談下さい。</t>
  </si>
  <si>
    <t>標準賞与額の上限を超える可能性がある場合、賃金台帳対象期間外の賞与について、賞与明細等の書類を提出いただく場合があります。（例：「同一年度で累計540万円」・・・累計金額をみるため、年度当初からの賞与支払額又は標準賞与額の把握が必要。）</t>
  </si>
  <si>
    <t>　　　　　　　上記、青字は「（協会けんぽ）保険料額表」からの抜粋</t>
  </si>
  <si>
    <r>
      <t>　　　　　　　　　　（補足）青字部分では「標準賞与額の上限は、健康保険は年間540万円（毎年4月1日から翌年3月31日までの累計額）・・・」とありますが、</t>
    </r>
    <r>
      <rPr>
        <u val="single"/>
        <sz val="12"/>
        <color indexed="8"/>
        <rFont val="ＭＳ Ｐゴシック"/>
        <family val="3"/>
      </rPr>
      <t>介護保険も</t>
    </r>
    <r>
      <rPr>
        <sz val="12"/>
        <color indexed="8"/>
        <rFont val="ＭＳ Ｐゴシック"/>
        <family val="3"/>
      </rPr>
      <t>健康保険と標準賞与額の上限は同じです。</t>
    </r>
  </si>
  <si>
    <t>確認していただきたいこと（標準賞与額は上限以下になっていますか？）</t>
  </si>
  <si>
    <t>上限を超えていた場合の賃金台帳作成方法</t>
  </si>
  <si>
    <t>賞与支払月毎について</t>
  </si>
  <si>
    <t>部署1</t>
  </si>
  <si>
    <t>役職1</t>
  </si>
  <si>
    <t>中央会　太郎</t>
  </si>
  <si>
    <r>
      <rPr>
        <sz val="11"/>
        <color indexed="10"/>
        <rFont val="HG丸ｺﾞｼｯｸM-PRO"/>
        <family val="3"/>
      </rPr>
      <t>　9月</t>
    </r>
    <r>
      <rPr>
        <sz val="11"/>
        <color indexed="8"/>
        <rFont val="HG丸ｺﾞｼｯｸM-PRO"/>
        <family val="3"/>
      </rPr>
      <t>に</t>
    </r>
    <r>
      <rPr>
        <sz val="11"/>
        <color indexed="10"/>
        <rFont val="HG丸ｺﾞｼｯｸM-PRO"/>
        <family val="3"/>
      </rPr>
      <t>料率</t>
    </r>
    <r>
      <rPr>
        <sz val="11"/>
        <color indexed="8"/>
        <rFont val="HG丸ｺﾞｼｯｸM-PRO"/>
        <family val="3"/>
      </rPr>
      <t>が改正。</t>
    </r>
  </si>
  <si>
    <r>
      <rPr>
        <sz val="11"/>
        <color indexed="10"/>
        <rFont val="HG丸ｺﾞｼｯｸM-PRO"/>
        <family val="3"/>
      </rPr>
      <t>　9月</t>
    </r>
    <r>
      <rPr>
        <sz val="11"/>
        <rFont val="HG丸ｺﾞｼｯｸM-PRO"/>
        <family val="3"/>
      </rPr>
      <t>に</t>
    </r>
    <r>
      <rPr>
        <sz val="11"/>
        <color indexed="10"/>
        <rFont val="HG丸ｺﾞｼｯｸM-PRO"/>
        <family val="3"/>
      </rPr>
      <t>標準報酬月額</t>
    </r>
    <r>
      <rPr>
        <sz val="11"/>
        <color indexed="8"/>
        <rFont val="HG丸ｺﾞｼｯｸM-PRO"/>
        <family val="3"/>
      </rPr>
      <t>が定時決定。</t>
    </r>
  </si>
  <si>
    <r>
      <t>～8</t>
    </r>
    <r>
      <rPr>
        <sz val="11"/>
        <color indexed="8"/>
        <rFont val="ＭＳ Ｐゴシック"/>
        <family val="3"/>
      </rPr>
      <t>月</t>
    </r>
  </si>
  <si>
    <t xml:space="preserve">        『使い方』シートに会社名を入力すると、ここに会社名が反映されます。</t>
  </si>
  <si>
    <t>『使い方』シートに経理担当者の役職・氏名を入力すると、ここに反映されます。</t>
  </si>
  <si>
    <t>40歳以上</t>
  </si>
  <si>
    <t>65歳未満</t>
  </si>
  <si>
    <t>65歳以上</t>
  </si>
  <si>
    <t>70歳未満</t>
  </si>
  <si>
    <t>70歳以上</t>
  </si>
  <si>
    <t>75歳未満</t>
  </si>
  <si>
    <t>喪失</t>
  </si>
  <si>
    <t>70歳誕生月</t>
  </si>
  <si>
    <t>75歳誕生月</t>
  </si>
  <si>
    <t>喪失</t>
  </si>
  <si>
    <t>40歳誕生月</t>
  </si>
  <si>
    <t>加入</t>
  </si>
  <si>
    <t>保険料免除のため</t>
  </si>
  <si>
    <t>事業主負担はない</t>
  </si>
  <si>
    <t>*厚生年金保険料率は毎年9月に料率変更。　　　　*　「児童手当拠出金」は2015年4月より「子ども・子育て拠出金」に名称変更されました。</t>
  </si>
  <si>
    <t>【参考】</t>
  </si>
  <si>
    <r>
      <rPr>
        <sz val="11"/>
        <color indexed="10"/>
        <rFont val="HG丸ｺﾞｼｯｸM-PRO"/>
        <family val="3"/>
      </rPr>
      <t>　3月</t>
    </r>
    <r>
      <rPr>
        <sz val="11"/>
        <rFont val="HG丸ｺﾞｼｯｸM-PRO"/>
        <family val="3"/>
      </rPr>
      <t>に</t>
    </r>
    <r>
      <rPr>
        <sz val="11"/>
        <color indexed="10"/>
        <rFont val="HG丸ｺﾞｼｯｸM-PRO"/>
        <family val="3"/>
      </rPr>
      <t>料率</t>
    </r>
    <r>
      <rPr>
        <sz val="11"/>
        <color indexed="8"/>
        <rFont val="HG丸ｺﾞｼｯｸM-PRO"/>
        <family val="3"/>
      </rPr>
      <t>が改正。　</t>
    </r>
    <r>
      <rPr>
        <sz val="11"/>
        <color indexed="10"/>
        <rFont val="HG丸ｺﾞｼｯｸM-PRO"/>
        <family val="3"/>
      </rPr>
      <t>4月</t>
    </r>
    <r>
      <rPr>
        <sz val="11"/>
        <rFont val="HG丸ｺﾞｼｯｸM-PRO"/>
        <family val="3"/>
      </rPr>
      <t>に改正の場合もあるため確認要</t>
    </r>
    <r>
      <rPr>
        <sz val="11"/>
        <color indexed="8"/>
        <rFont val="HG丸ｺﾞｼｯｸM-PRO"/>
        <family val="3"/>
      </rPr>
      <t>。</t>
    </r>
  </si>
  <si>
    <r>
      <rPr>
        <sz val="11"/>
        <color indexed="10"/>
        <rFont val="HG丸ｺﾞｼｯｸM-PRO"/>
        <family val="3"/>
      </rPr>
      <t>　3月</t>
    </r>
    <r>
      <rPr>
        <sz val="11"/>
        <color indexed="8"/>
        <rFont val="HG丸ｺﾞｼｯｸM-PRO"/>
        <family val="3"/>
      </rPr>
      <t>から</t>
    </r>
    <r>
      <rPr>
        <sz val="11"/>
        <color indexed="10"/>
        <rFont val="HG丸ｺﾞｼｯｸM-PRO"/>
        <family val="3"/>
      </rPr>
      <t>料率</t>
    </r>
    <r>
      <rPr>
        <sz val="11"/>
        <color indexed="8"/>
        <rFont val="HG丸ｺﾞｼｯｸM-PRO"/>
        <family val="3"/>
      </rPr>
      <t>が改正。　但し、</t>
    </r>
    <r>
      <rPr>
        <sz val="11"/>
        <color indexed="10"/>
        <rFont val="HG丸ｺﾞｼｯｸM-PRO"/>
        <family val="3"/>
      </rPr>
      <t>2015年は4月</t>
    </r>
    <r>
      <rPr>
        <sz val="11"/>
        <rFont val="HG丸ｺﾞｼｯｸM-PRO"/>
        <family val="3"/>
      </rPr>
      <t>に改正あり。</t>
    </r>
  </si>
  <si>
    <t>子ども・子育て拠出金</t>
  </si>
  <si>
    <t>●厚生年金保険標準報酬月額×子ども・子育て拠出率</t>
  </si>
  <si>
    <t>厚生年金保険・子ども子育て拠出金</t>
  </si>
  <si>
    <t>※社会保険加入対象の年齢でも、被保険者でない場合には事業主負担が発生しません。（例．短時間勤務のため、健康保険・厚生年金保険が未加入など。）</t>
  </si>
  <si>
    <r>
      <t xml:space="preserve">標準賞与額は月間150万円以下ですか？
（同一月内に複数回賞与を支払っていたら合計し、標準賞与を計算してください。）
（例）標準賞与額が月間150万円を超えている例
　1/10　1,300,800円賞与支払
　1/20　　200,800円賞与支払
　⇒1月支払の賞与合計1,501,600円（同一月内合算）
</t>
    </r>
    <r>
      <rPr>
        <sz val="14"/>
        <rFont val="ＭＳ ゴシック"/>
        <family val="3"/>
      </rPr>
      <t>　→健康保険・介護保険の標準賞与額
　　　1,501,000円(注：年度累計が540万円に達しない場合）
　　厚生年金保険・厚生年金基金・子ども子育て拠出金の標準賞与額
　 　 1,500,000円</t>
    </r>
  </si>
  <si>
    <r>
      <t>○賞与に係る保険料
　　　 賞与に係る保険料額は、賞与額から1,000円未満の端数を切り捨てた額（標準賞与額）に、保険料率を乗じた額となります。
　　　また、</t>
    </r>
    <r>
      <rPr>
        <b/>
        <sz val="16"/>
        <color indexed="30"/>
        <rFont val="ＭＳ Ｐゴシック"/>
        <family val="3"/>
      </rPr>
      <t>標準賞与額の上限は、健康保険は年間540万円（毎年4月1日から翌年3月31日までの累計額）となり、厚生年金保険と子ども・子育て拠出金の場合は月間150万円となります。</t>
    </r>
  </si>
  <si>
    <t>　　　　　　　　　　　協会けんぽのホームページ（http://www.kyoukaikenpo.or.jp/）から「都道府県ごとの保険料率」を選択、平成27年度保険料額表、愛知県を選択すると表示されます。</t>
  </si>
  <si>
    <t>2014（H26）年度累計について</t>
  </si>
  <si>
    <t>厚生年金保険（・厚生年金基金）・子ども子育て拠出金 ⇒</t>
  </si>
  <si>
    <t>*介護保険は40歳以上65歳未満が対象。　基金によっては料率が3月から改正される場合がありますので修正してください。　　　　*雇用保険料率・労災保険率は各事業所の保険料率を記載すること。</t>
  </si>
  <si>
    <t>（誕生日の前日が属する月から加入・喪失となります。　誕生日が1日の人は前月から加入・喪失となるため注意）</t>
  </si>
  <si>
    <r>
      <t>月間150万円の上限を超えた場合、
　①賃金台帳の上段「基本給・賞与」の行に、</t>
    </r>
    <r>
      <rPr>
        <b/>
        <sz val="14"/>
        <color indexed="10"/>
        <rFont val="ＭＳ Ｐゴシック"/>
        <family val="3"/>
      </rPr>
      <t>賞与の総支給額を入力。
　</t>
    </r>
    <r>
      <rPr>
        <sz val="14"/>
        <rFont val="ＭＳ Ｐゴシック"/>
        <family val="3"/>
      </rPr>
      <t>②</t>
    </r>
    <r>
      <rPr>
        <b/>
        <sz val="14"/>
        <color indexed="10"/>
        <rFont val="ＭＳ Ｐゴシック"/>
        <family val="3"/>
      </rPr>
      <t>下段の法定福利費（厚生年金（・厚生年金基金）・子ども子育て拠出金の保険料）は上限カット後の150万円にて自動計算される。
　　</t>
    </r>
    <r>
      <rPr>
        <b/>
        <sz val="14"/>
        <color indexed="44"/>
        <rFont val="ＭＳ Ｐゴシック"/>
        <family val="3"/>
      </rPr>
      <t>■</t>
    </r>
    <r>
      <rPr>
        <b/>
        <sz val="14"/>
        <rFont val="ＭＳ Ｐゴシック"/>
        <family val="3"/>
      </rPr>
      <t>および欄外にて標準賞与上限超にて調整を行ったことが自動表示される。</t>
    </r>
    <r>
      <rPr>
        <b/>
        <sz val="14"/>
        <color indexed="10"/>
        <rFont val="ＭＳ Ｐゴシック"/>
        <family val="3"/>
      </rPr>
      <t xml:space="preserve">
　　</t>
    </r>
    <r>
      <rPr>
        <b/>
        <sz val="14"/>
        <rFont val="ＭＳ Ｐゴシック"/>
        <family val="3"/>
      </rPr>
      <t>（注意）健康保険・介護保険については、年度累計540万円を超えていなければ正しく計算されるため、修正の必要はない。</t>
    </r>
    <r>
      <rPr>
        <sz val="14"/>
        <rFont val="ＭＳ Ｐゴシック"/>
        <family val="3"/>
      </rPr>
      <t xml:space="preserve">
　</t>
    </r>
  </si>
  <si>
    <t>正しく計算できない。手入力で修正が必要。</t>
  </si>
  <si>
    <t>手入力で修正が必要</t>
  </si>
  <si>
    <t>　交付申請書作成日を入力</t>
  </si>
  <si>
    <t>自動計算される</t>
  </si>
  <si>
    <t xml:space="preserve"> 『総労働時間算定表』から反映されます。</t>
  </si>
  <si>
    <t>証拠書類の提出が必要です</t>
  </si>
  <si>
    <r>
      <t>年度累計540万円の上限に達した場合、
　①賃金台帳の上段「基本給・賞与」の行に、</t>
    </r>
    <r>
      <rPr>
        <b/>
        <sz val="14"/>
        <color indexed="10"/>
        <rFont val="ＭＳ Ｐゴシック"/>
        <family val="3"/>
      </rPr>
      <t>賞与の総支給額を入力。
　</t>
    </r>
    <r>
      <rPr>
        <sz val="14"/>
        <rFont val="ＭＳ Ｐゴシック"/>
        <family val="3"/>
      </rPr>
      <t>②</t>
    </r>
    <r>
      <rPr>
        <b/>
        <sz val="14"/>
        <color indexed="10"/>
        <rFont val="ＭＳ Ｐゴシック"/>
        <family val="3"/>
      </rPr>
      <t xml:space="preserve">下段の法定福利費（健康保険・介護保険の保険料）の自動計算が正しく計算されないため、調整後の標準賞与額にて
　　計算しなおし、修正入力する。
</t>
    </r>
    <r>
      <rPr>
        <sz val="14"/>
        <rFont val="ＭＳ Ｐゴシック"/>
        <family val="3"/>
      </rPr>
      <t xml:space="preserve">
　③欄外に、「賞与上限超過」と書き、修正入力した箇所に目印をつけて下さい。
　　　A + B ＞ 540万円　⇒　 540万円 -  A　＝　C　（調整額）を標準賞与額として保険料を算出する</t>
    </r>
  </si>
  <si>
    <r>
      <t>2014年4月1日から2015年3月31日までの健康保険・介護保険の標準</t>
    </r>
    <r>
      <rPr>
        <b/>
        <sz val="14"/>
        <rFont val="ＭＳ Ｐゴシック"/>
        <family val="3"/>
      </rPr>
      <t>賞与</t>
    </r>
    <r>
      <rPr>
        <sz val="14"/>
        <rFont val="ＭＳ Ｐゴシック"/>
        <family val="3"/>
      </rPr>
      <t>額の
累計が540万円に達していますか？</t>
    </r>
  </si>
  <si>
    <t>6月</t>
  </si>
  <si>
    <t>39歳</t>
  </si>
  <si>
    <r>
      <t>　</t>
    </r>
    <r>
      <rPr>
        <b/>
        <sz val="12"/>
        <color indexed="10"/>
        <rFont val="ＭＳ Ｐゴシック"/>
        <family val="3"/>
      </rPr>
      <t>・</t>
    </r>
    <r>
      <rPr>
        <sz val="11"/>
        <color indexed="10"/>
        <rFont val="ＭＳ Ｐゴシック"/>
        <family val="3"/>
      </rPr>
      <t>標準報酬</t>
    </r>
    <r>
      <rPr>
        <b/>
        <sz val="11"/>
        <color indexed="60"/>
        <rFont val="ＭＳ Ｐゴシック"/>
        <family val="3"/>
      </rPr>
      <t>月額決定</t>
    </r>
    <r>
      <rPr>
        <sz val="11"/>
        <color indexed="10"/>
        <rFont val="ＭＳ Ｐゴシック"/>
        <family val="3"/>
      </rPr>
      <t>通知書（</t>
    </r>
    <r>
      <rPr>
        <b/>
        <sz val="11"/>
        <color indexed="60"/>
        <rFont val="ＭＳ Ｐゴシック"/>
        <family val="3"/>
      </rPr>
      <t>取得決定</t>
    </r>
    <r>
      <rPr>
        <sz val="11"/>
        <color indexed="10"/>
        <rFont val="ＭＳ Ｐゴシック"/>
        <family val="3"/>
      </rPr>
      <t>通知書・</t>
    </r>
    <r>
      <rPr>
        <b/>
        <sz val="11"/>
        <color indexed="60"/>
        <rFont val="ＭＳ Ｐゴシック"/>
        <family val="3"/>
      </rPr>
      <t>改定</t>
    </r>
    <r>
      <rPr>
        <sz val="11"/>
        <color indexed="10"/>
        <rFont val="ＭＳ Ｐゴシック"/>
        <family val="3"/>
      </rPr>
      <t>通知書）</t>
    </r>
  </si>
  <si>
    <r>
      <t>　</t>
    </r>
    <r>
      <rPr>
        <b/>
        <sz val="12"/>
        <color indexed="10"/>
        <rFont val="ＭＳ Ｐゴシック"/>
        <family val="3"/>
      </rPr>
      <t>・</t>
    </r>
    <r>
      <rPr>
        <sz val="11"/>
        <color indexed="10"/>
        <rFont val="ＭＳ Ｐゴシック"/>
        <family val="3"/>
      </rPr>
      <t>健康保険組合/厚生年金基金</t>
    </r>
    <r>
      <rPr>
        <b/>
        <sz val="11"/>
        <color indexed="60"/>
        <rFont val="ＭＳ Ｐゴシック"/>
        <family val="3"/>
      </rPr>
      <t>料率表</t>
    </r>
  </si>
  <si>
    <r>
      <t>　</t>
    </r>
    <r>
      <rPr>
        <b/>
        <sz val="11"/>
        <color indexed="10"/>
        <rFont val="ＭＳ Ｐゴシック"/>
        <family val="3"/>
      </rPr>
      <t>・</t>
    </r>
    <r>
      <rPr>
        <sz val="11"/>
        <color indexed="10"/>
        <rFont val="ＭＳ Ｐゴシック"/>
        <family val="3"/>
      </rPr>
      <t>労働保険</t>
    </r>
    <r>
      <rPr>
        <b/>
        <sz val="11"/>
        <color indexed="60"/>
        <rFont val="ＭＳ Ｐゴシック"/>
        <family val="3"/>
      </rPr>
      <t>概算・確定申告書</t>
    </r>
    <r>
      <rPr>
        <sz val="11"/>
        <color indexed="10"/>
        <rFont val="ＭＳ Ｐゴシック"/>
        <family val="3"/>
      </rPr>
      <t>もしくは労働保険料等</t>
    </r>
    <r>
      <rPr>
        <b/>
        <sz val="11"/>
        <color indexed="60"/>
        <rFont val="ＭＳ Ｐゴシック"/>
        <family val="3"/>
      </rPr>
      <t>納入通知書</t>
    </r>
  </si>
  <si>
    <r>
      <t>&lt;参考様式3&gt;　　</t>
    </r>
    <r>
      <rPr>
        <sz val="12"/>
        <color indexed="10"/>
        <rFont val="ＭＳ Ｐゴシック"/>
        <family val="3"/>
      </rPr>
      <t>式が入っています。『直接人件費支出対象者一覧表』を入力すると反映されます。</t>
    </r>
  </si>
  <si>
    <r>
      <t>　に給与および賞与等の文字・データ</t>
    </r>
    <r>
      <rPr>
        <sz val="12"/>
        <color indexed="10"/>
        <rFont val="ＭＳ Ｐゴシック"/>
        <family val="3"/>
      </rPr>
      <t>（金額の場合はカンマなど不要です</t>
    </r>
    <r>
      <rPr>
        <sz val="11"/>
        <color indexed="10"/>
        <rFont val="ＭＳ Ｐゴシック"/>
        <family val="3"/>
      </rPr>
      <t>）</t>
    </r>
    <r>
      <rPr>
        <sz val="11"/>
        <color theme="1"/>
        <rFont val="Calibri"/>
        <family val="3"/>
      </rPr>
      <t>を入力してください。</t>
    </r>
  </si>
  <si>
    <r>
      <t>　　（特に折半ではない</t>
    </r>
    <r>
      <rPr>
        <b/>
        <sz val="12"/>
        <color indexed="10"/>
        <rFont val="ＭＳ Ｐゴシック"/>
        <family val="3"/>
      </rPr>
      <t>雇用保険に注意</t>
    </r>
    <r>
      <rPr>
        <sz val="12"/>
        <color indexed="10"/>
        <rFont val="ＭＳ Ｐゴシック"/>
        <family val="3"/>
      </rPr>
      <t>）</t>
    </r>
  </si>
  <si>
    <t xml:space="preserve"> 『対象者一覧表』『直接人件費支出明細書』シートに反映されます。</t>
  </si>
  <si>
    <t>※健康保険・厚生年金保険・介護保険等の各人の加入状況は標準報酬決定通知書および標準報酬改定通知書、また途中加入者については標準報酬取得決定通知書で確認する。</t>
  </si>
  <si>
    <t>　4/1現在64歳以上の人は、4月分より雇用保険料=ゼロになる。</t>
  </si>
  <si>
    <t>賃　金　・賞　与　　　合　　計</t>
  </si>
  <si>
    <t>　健 康 保 険 　　　　標準報酬月額（適用月から変更）　　</t>
  </si>
  <si>
    <t>　厚生年金保険　　　標準報酬月額（適用月から変更）</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</si>
</sst>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s>
  <fonts count="159">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Ｐゴシック"/>
      <family val="3"/>
    </font>
    <font>
      <b/>
      <sz val="14"/>
      <color indexed="8"/>
      <name val="ＭＳ Ｐゴシック"/>
      <family val="3"/>
    </font>
    <font>
      <sz val="14"/>
      <name val="ＭＳ ゴシック"/>
      <family val="3"/>
    </font>
    <font>
      <sz val="11"/>
      <name val="HGPｺﾞｼｯｸM"/>
      <family val="3"/>
    </font>
    <font>
      <sz val="14"/>
      <name val="ＭＳ Ｐゴシック"/>
      <family val="3"/>
    </font>
    <font>
      <sz val="8"/>
      <color indexed="8"/>
      <name val="ＭＳ ゴシック"/>
      <family val="3"/>
    </font>
    <font>
      <b/>
      <sz val="14"/>
      <name val="ＭＳ Ｐゴシック"/>
      <family val="3"/>
    </font>
    <font>
      <b/>
      <u val="single"/>
      <sz val="14"/>
      <name val="ＭＳ Ｐゴシック"/>
      <family val="3"/>
    </font>
    <font>
      <sz val="11"/>
      <color indexed="10"/>
      <name val="ＭＳ Ｐゴシック"/>
      <family val="3"/>
    </font>
    <font>
      <sz val="11"/>
      <color indexed="23"/>
      <name val="ＭＳ Ｐゴシック"/>
      <family val="3"/>
    </font>
    <font>
      <b/>
      <sz val="11"/>
      <color indexed="10"/>
      <name val="ＭＳ Ｐゴシック"/>
      <family val="3"/>
    </font>
    <font>
      <sz val="12"/>
      <color indexed="8"/>
      <name val="ＭＳ Ｐゴシック"/>
      <family val="3"/>
    </font>
    <font>
      <b/>
      <sz val="14"/>
      <color indexed="10"/>
      <name val="ＭＳ Ｐゴシック"/>
      <family val="3"/>
    </font>
    <font>
      <b/>
      <sz val="16"/>
      <color indexed="30"/>
      <name val="ＭＳ Ｐゴシック"/>
      <family val="3"/>
    </font>
    <font>
      <sz val="11"/>
      <color indexed="10"/>
      <name val="HG丸ｺﾞｼｯｸM-PRO"/>
      <family val="3"/>
    </font>
    <font>
      <sz val="11"/>
      <color indexed="8"/>
      <name val="HG丸ｺﾞｼｯｸM-PRO"/>
      <family val="3"/>
    </font>
    <font>
      <b/>
      <sz val="11"/>
      <color indexed="40"/>
      <name val="HG丸ｺﾞｼｯｸM-PRO"/>
      <family val="3"/>
    </font>
    <font>
      <sz val="11"/>
      <name val="HG丸ｺﾞｼｯｸM-PRO"/>
      <family val="3"/>
    </font>
    <font>
      <sz val="13.5"/>
      <name val="ＭＳ Ｐゴシック"/>
      <family val="3"/>
    </font>
    <font>
      <u val="single"/>
      <sz val="14"/>
      <name val="ＭＳ Ｐゴシック"/>
      <family val="3"/>
    </font>
    <font>
      <u val="single"/>
      <sz val="12"/>
      <color indexed="8"/>
      <name val="ＭＳ Ｐゴシック"/>
      <family val="3"/>
    </font>
    <font>
      <b/>
      <sz val="14"/>
      <color indexed="44"/>
      <name val="ＭＳ Ｐゴシック"/>
      <family val="3"/>
    </font>
    <font>
      <b/>
      <sz val="12"/>
      <color indexed="10"/>
      <name val="ＭＳ Ｐゴシック"/>
      <family val="3"/>
    </font>
    <font>
      <sz val="12"/>
      <color indexed="10"/>
      <name val="ＭＳ Ｐゴシック"/>
      <family val="3"/>
    </font>
    <font>
      <b/>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b/>
      <sz val="12"/>
      <color indexed="8"/>
      <name val="ＭＳ Ｐゴシック"/>
      <family val="3"/>
    </font>
    <font>
      <b/>
      <sz val="18"/>
      <color indexed="8"/>
      <name val="ＭＳ Ｐゴシック"/>
      <family val="3"/>
    </font>
    <font>
      <b/>
      <sz val="9"/>
      <color indexed="8"/>
      <name val="ＭＳ Ｐゴシック"/>
      <family val="3"/>
    </font>
    <font>
      <sz val="11"/>
      <color indexed="53"/>
      <name val="ＭＳ Ｐゴシック"/>
      <family val="3"/>
    </font>
    <font>
      <b/>
      <sz val="18"/>
      <name val="ＭＳ Ｐゴシック"/>
      <family val="3"/>
    </font>
    <font>
      <sz val="8"/>
      <color indexed="8"/>
      <name val="ＭＳ Ｐゴシック"/>
      <family val="3"/>
    </font>
    <font>
      <b/>
      <sz val="10"/>
      <color indexed="8"/>
      <name val="ＭＳ Ｐゴシック"/>
      <family val="3"/>
    </font>
    <font>
      <sz val="12"/>
      <color indexed="55"/>
      <name val="ＭＳ Ｐゴシック"/>
      <family val="3"/>
    </font>
    <font>
      <sz val="11"/>
      <color indexed="40"/>
      <name val="ＭＳ Ｐゴシック"/>
      <family val="3"/>
    </font>
    <font>
      <sz val="12"/>
      <color indexed="40"/>
      <name val="ＭＳ Ｐゴシック"/>
      <family val="3"/>
    </font>
    <font>
      <b/>
      <sz val="11"/>
      <color indexed="40"/>
      <name val="ＭＳ Ｐゴシック"/>
      <family val="3"/>
    </font>
    <font>
      <sz val="10"/>
      <color indexed="10"/>
      <name val="ＭＳ Ｐゴシック"/>
      <family val="3"/>
    </font>
    <font>
      <u val="single"/>
      <sz val="11"/>
      <color indexed="40"/>
      <name val="ＭＳ Ｐゴシック"/>
      <family val="3"/>
    </font>
    <font>
      <sz val="11"/>
      <color indexed="30"/>
      <name val="ＭＳ Ｐゴシック"/>
      <family val="3"/>
    </font>
    <font>
      <b/>
      <sz val="11"/>
      <color indexed="8"/>
      <name val="HG丸ｺﾞｼｯｸM-PRO"/>
      <family val="3"/>
    </font>
    <font>
      <b/>
      <sz val="20"/>
      <color indexed="8"/>
      <name val="ＭＳ Ｐゴシック"/>
      <family val="3"/>
    </font>
    <font>
      <sz val="13.5"/>
      <color indexed="8"/>
      <name val="ＭＳ Ｐゴシック"/>
      <family val="3"/>
    </font>
    <font>
      <sz val="14"/>
      <color indexed="10"/>
      <name val="ＭＳ Ｐゴシック"/>
      <family val="3"/>
    </font>
    <font>
      <b/>
      <sz val="16"/>
      <color indexed="8"/>
      <name val="ＭＳ Ｐゴシック"/>
      <family val="3"/>
    </font>
    <font>
      <b/>
      <u val="single"/>
      <sz val="14"/>
      <color indexed="8"/>
      <name val="ＭＳ Ｐゴシック"/>
      <family val="3"/>
    </font>
    <font>
      <b/>
      <sz val="12"/>
      <color indexed="40"/>
      <name val="ＭＳ Ｐゴシック"/>
      <family val="3"/>
    </font>
    <font>
      <b/>
      <sz val="12"/>
      <name val="ＭＳ Ｐゴシック"/>
      <family val="3"/>
    </font>
    <font>
      <sz val="10"/>
      <color indexed="17"/>
      <name val="ＭＳ Ｐゴシック"/>
      <family val="3"/>
    </font>
    <font>
      <sz val="18"/>
      <color indexed="8"/>
      <name val="ＭＳ Ｐゴシック"/>
      <family val="3"/>
    </font>
    <font>
      <sz val="12"/>
      <color indexed="9"/>
      <name val="ＭＳ Ｐゴシック"/>
      <family val="3"/>
    </font>
    <font>
      <b/>
      <sz val="12"/>
      <color indexed="56"/>
      <name val="ＭＳ Ｐゴシック"/>
      <family val="3"/>
    </font>
    <font>
      <b/>
      <sz val="14"/>
      <color indexed="30"/>
      <name val="ＭＳ Ｐゴシック"/>
      <family val="3"/>
    </font>
    <font>
      <b/>
      <sz val="16"/>
      <name val="ＭＳ Ｐゴシック"/>
      <family val="3"/>
    </font>
    <font>
      <b/>
      <sz val="13"/>
      <color indexed="8"/>
      <name val="ＭＳ Ｐゴシック"/>
      <family val="3"/>
    </font>
    <font>
      <sz val="12"/>
      <color indexed="10"/>
      <name val="Calibri"/>
      <family val="2"/>
    </font>
    <font>
      <b/>
      <u val="single"/>
      <sz val="12"/>
      <color indexed="10"/>
      <name val="ＭＳ Ｐゴシック"/>
      <family val="3"/>
    </font>
    <font>
      <sz val="28"/>
      <color indexed="10"/>
      <name val="ＭＳ Ｐゴシック"/>
      <family val="3"/>
    </font>
    <font>
      <sz val="18"/>
      <color indexed="10"/>
      <name val="Calibri"/>
      <family val="2"/>
    </font>
    <font>
      <sz val="18"/>
      <color indexed="10"/>
      <name val="ＭＳ Ｐゴシック"/>
      <family val="3"/>
    </font>
    <font>
      <sz val="11"/>
      <color indexed="10"/>
      <name val="Calibri"/>
      <family val="2"/>
    </font>
    <font>
      <u val="single"/>
      <sz val="12"/>
      <color indexed="40"/>
      <name val="ＭＳ Ｐゴシック"/>
      <family val="3"/>
    </font>
    <font>
      <u val="single"/>
      <sz val="12"/>
      <color indexed="40"/>
      <name val="Calibri"/>
      <family val="2"/>
    </font>
    <font>
      <sz val="12"/>
      <color indexed="8"/>
      <name val="Calibri"/>
      <family val="2"/>
    </font>
    <font>
      <u val="single"/>
      <sz val="12"/>
      <color indexed="53"/>
      <name val="ＭＳ Ｐゴシック"/>
      <family val="3"/>
    </font>
    <font>
      <u val="single"/>
      <sz val="12"/>
      <color indexed="53"/>
      <name val="Calibri"/>
      <family val="2"/>
    </font>
    <font>
      <sz val="12"/>
      <color indexed="30"/>
      <name val="ＭＳ Ｐゴシック"/>
      <family val="3"/>
    </font>
    <font>
      <b/>
      <sz val="11"/>
      <color indexed="8"/>
      <name val="Calibri"/>
      <family val="2"/>
    </font>
    <font>
      <b/>
      <sz val="14"/>
      <color indexed="8"/>
      <name val="Calibri"/>
      <family val="2"/>
    </font>
    <font>
      <sz val="14"/>
      <color indexed="8"/>
      <name val="Calibri"/>
      <family val="2"/>
    </font>
    <font>
      <sz val="20"/>
      <color indexed="53"/>
      <name val="ＭＳ Ｐゴシック"/>
      <family val="3"/>
    </font>
    <font>
      <sz val="20"/>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sz val="14"/>
      <color theme="1"/>
      <name val="Calibri"/>
      <family val="3"/>
    </font>
    <font>
      <sz val="10"/>
      <color theme="1"/>
      <name val="Calibri"/>
      <family val="3"/>
    </font>
    <font>
      <sz val="9"/>
      <color theme="1"/>
      <name val="Calibri"/>
      <family val="3"/>
    </font>
    <font>
      <b/>
      <sz val="12"/>
      <color theme="1"/>
      <name val="Calibri"/>
      <family val="3"/>
    </font>
    <font>
      <b/>
      <sz val="18"/>
      <color theme="1"/>
      <name val="Calibri"/>
      <family val="3"/>
    </font>
    <font>
      <b/>
      <sz val="9"/>
      <color theme="1"/>
      <name val="Calibri"/>
      <family val="3"/>
    </font>
    <font>
      <sz val="11"/>
      <color theme="9" tint="-0.24997000396251678"/>
      <name val="Calibri"/>
      <family val="3"/>
    </font>
    <font>
      <b/>
      <sz val="18"/>
      <name val="Calibri"/>
      <family val="3"/>
    </font>
    <font>
      <sz val="12"/>
      <color theme="1"/>
      <name val="Calibri"/>
      <family val="3"/>
    </font>
    <font>
      <sz val="8"/>
      <color theme="1"/>
      <name val="Calibri"/>
      <family val="3"/>
    </font>
    <font>
      <sz val="14"/>
      <name val="Calibri"/>
      <family val="3"/>
    </font>
    <font>
      <b/>
      <sz val="10"/>
      <color theme="1"/>
      <name val="Calibri"/>
      <family val="3"/>
    </font>
    <font>
      <b/>
      <sz val="12"/>
      <color rgb="FFFF0000"/>
      <name val="Calibri"/>
      <family val="3"/>
    </font>
    <font>
      <sz val="12"/>
      <color theme="0" tint="-0.3499799966812134"/>
      <name val="Calibri"/>
      <family val="3"/>
    </font>
    <font>
      <sz val="11"/>
      <name val="Calibri"/>
      <family val="3"/>
    </font>
    <font>
      <sz val="11"/>
      <color rgb="FF00B0F0"/>
      <name val="Calibri"/>
      <family val="3"/>
    </font>
    <font>
      <sz val="12"/>
      <color rgb="FF00B0F0"/>
      <name val="Calibri"/>
      <family val="3"/>
    </font>
    <font>
      <b/>
      <sz val="11"/>
      <color rgb="FF00B0F0"/>
      <name val="Calibri"/>
      <family val="3"/>
    </font>
    <font>
      <sz val="10"/>
      <color rgb="FFFF0000"/>
      <name val="Calibri"/>
      <family val="3"/>
    </font>
    <font>
      <u val="single"/>
      <sz val="11"/>
      <color rgb="FF00B0F0"/>
      <name val="Calibri"/>
      <family val="3"/>
    </font>
    <font>
      <b/>
      <sz val="11"/>
      <color rgb="FFFF0000"/>
      <name val="Calibri"/>
      <family val="3"/>
    </font>
    <font>
      <sz val="11"/>
      <color rgb="FF0070C0"/>
      <name val="Calibri"/>
      <family val="3"/>
    </font>
    <font>
      <sz val="11"/>
      <color rgb="FF00B050"/>
      <name val="Calibri"/>
      <family val="3"/>
    </font>
    <font>
      <b/>
      <sz val="11"/>
      <color theme="1"/>
      <name val="HG丸ｺﾞｼｯｸM-PRO"/>
      <family val="3"/>
    </font>
    <font>
      <sz val="11"/>
      <color theme="1"/>
      <name val="HG丸ｺﾞｼｯｸM-PRO"/>
      <family val="3"/>
    </font>
    <font>
      <b/>
      <sz val="20"/>
      <color theme="1"/>
      <name val="Calibri"/>
      <family val="3"/>
    </font>
    <font>
      <sz val="13.5"/>
      <color theme="1"/>
      <name val="ＭＳ Ｐゴシック"/>
      <family val="3"/>
    </font>
    <font>
      <sz val="14"/>
      <color rgb="FFFF0000"/>
      <name val="Calibri"/>
      <family val="3"/>
    </font>
    <font>
      <b/>
      <sz val="14"/>
      <color rgb="FFFF0000"/>
      <name val="Calibri"/>
      <family val="3"/>
    </font>
    <font>
      <sz val="12"/>
      <color rgb="FFFF0000"/>
      <name val="Calibri"/>
      <family val="3"/>
    </font>
    <font>
      <b/>
      <sz val="16"/>
      <color theme="1"/>
      <name val="Calibri"/>
      <family val="3"/>
    </font>
    <font>
      <b/>
      <sz val="11"/>
      <color rgb="FF002060"/>
      <name val="Calibri"/>
      <family val="3"/>
    </font>
    <font>
      <b/>
      <u val="single"/>
      <sz val="14"/>
      <color theme="1"/>
      <name val="Calibri"/>
      <family val="3"/>
    </font>
    <font>
      <b/>
      <sz val="12"/>
      <color rgb="FF00B0F0"/>
      <name val="Calibri"/>
      <family val="3"/>
    </font>
    <font>
      <b/>
      <sz val="12"/>
      <name val="Calibri"/>
      <family val="3"/>
    </font>
    <font>
      <sz val="10"/>
      <color rgb="FF00B050"/>
      <name val="Calibri"/>
      <family val="3"/>
    </font>
    <font>
      <sz val="18"/>
      <color theme="1"/>
      <name val="Calibri"/>
      <family val="3"/>
    </font>
    <font>
      <sz val="12"/>
      <color theme="0"/>
      <name val="Calibri"/>
      <family val="3"/>
    </font>
    <font>
      <b/>
      <sz val="12"/>
      <color rgb="FF002060"/>
      <name val="Calibri"/>
      <family val="3"/>
    </font>
    <font>
      <b/>
      <sz val="14"/>
      <color rgb="FF0070C0"/>
      <name val="Calibri"/>
      <family val="3"/>
    </font>
    <font>
      <b/>
      <sz val="13"/>
      <color theme="1"/>
      <name val="Calibri"/>
      <family val="3"/>
    </font>
    <font>
      <sz val="11"/>
      <color theme="0" tint="-0.4999699890613556"/>
      <name val="Calibri"/>
      <family val="3"/>
    </font>
    <font>
      <sz val="10"/>
      <name val="Calibri"/>
      <family val="3"/>
    </font>
    <font>
      <b/>
      <sz val="16"/>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799979984760284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style="medium"/>
      <top style="medium"/>
      <bottom style="medium"/>
    </border>
    <border>
      <left style="medium"/>
      <right/>
      <top/>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medium"/>
      <right/>
      <top/>
      <bottom style="hair"/>
    </border>
    <border>
      <left style="thin"/>
      <right style="medium"/>
      <top style="medium"/>
      <bottom style="thin"/>
    </border>
    <border>
      <left style="thin"/>
      <right style="medium"/>
      <top style="medium"/>
      <bottom style="medium"/>
    </border>
    <border>
      <left style="thin"/>
      <right style="thin"/>
      <top style="medium"/>
      <bottom/>
    </border>
    <border>
      <left style="thin"/>
      <right/>
      <top style="medium"/>
      <bottom/>
    </border>
    <border>
      <left style="thin"/>
      <right style="medium"/>
      <top/>
      <bottom style="medium"/>
    </border>
    <border>
      <left style="thin"/>
      <right style="thin"/>
      <top style="thin"/>
      <bottom style="medium"/>
    </border>
    <border>
      <left>
        <color indexed="63"/>
      </left>
      <right style="thin"/>
      <top style="thin"/>
      <bottom style="medium"/>
    </border>
    <border>
      <left style="thin"/>
      <right style="medium"/>
      <top style="thin"/>
      <bottom style="thin"/>
    </border>
    <border>
      <left style="thin"/>
      <right style="thin"/>
      <top style="medium"/>
      <bottom style="thin"/>
    </border>
    <border>
      <left style="thin"/>
      <right/>
      <top style="medium"/>
      <bottom style="thin"/>
    </border>
    <border>
      <left style="thin"/>
      <right style="thin"/>
      <top/>
      <bottom style="medium"/>
    </border>
    <border>
      <left style="thin"/>
      <right/>
      <top style="thin"/>
      <bottom style="medium"/>
    </border>
    <border>
      <left style="thin"/>
      <right style="medium"/>
      <top style="medium"/>
      <bottom/>
    </border>
    <border>
      <left style="thin"/>
      <right style="medium"/>
      <top/>
      <bottom>
        <color indexed="63"/>
      </bottom>
    </border>
    <border>
      <left style="thin"/>
      <right/>
      <top/>
      <bottom style="thin"/>
    </border>
    <border>
      <left/>
      <right style="thin"/>
      <top/>
      <bottom style="thin"/>
    </border>
    <border>
      <left/>
      <right style="thin"/>
      <top style="medium"/>
      <bottom style="thin"/>
    </border>
    <border>
      <left/>
      <right/>
      <top style="medium"/>
      <bottom/>
    </border>
    <border>
      <left/>
      <right style="thin"/>
      <top style="medium"/>
      <bottom/>
    </border>
    <border>
      <left style="medium">
        <color rgb="FF00B0F0"/>
      </left>
      <right style="medium">
        <color rgb="FF00B0F0"/>
      </right>
      <top style="medium">
        <color rgb="FF00B0F0"/>
      </top>
      <bottom/>
    </border>
    <border>
      <left>
        <color indexed="63"/>
      </left>
      <right style="medium"/>
      <top>
        <color indexed="63"/>
      </top>
      <bottom style="medium"/>
    </border>
    <border>
      <left style="medium">
        <color rgb="FFFF0000"/>
      </left>
      <right style="medium">
        <color rgb="FFFF0000"/>
      </right>
      <top style="medium">
        <color rgb="FFFF0000"/>
      </top>
      <bottom style="medium"/>
    </border>
    <border>
      <left style="medium">
        <color rgb="FFFF0000"/>
      </left>
      <right style="medium">
        <color rgb="FFFF0000"/>
      </right>
      <top style="medium"/>
      <bottom style="medium"/>
    </border>
    <border>
      <left style="medium">
        <color rgb="FFFF0000"/>
      </left>
      <right style="medium">
        <color rgb="FFFF0000"/>
      </right>
      <top>
        <color indexed="63"/>
      </top>
      <bottom style="medium"/>
    </border>
    <border>
      <left style="medium">
        <color rgb="FFFF0000"/>
      </left>
      <right style="medium">
        <color rgb="FFFF0000"/>
      </right>
      <top style="medium"/>
      <bottom style="medium">
        <color rgb="FFFF0000"/>
      </bottom>
    </border>
    <border>
      <left/>
      <right/>
      <top/>
      <bottom style="medium"/>
    </border>
    <border>
      <left/>
      <right>
        <color indexed="63"/>
      </right>
      <top style="medium"/>
      <bottom style="thin"/>
    </border>
    <border>
      <left/>
      <right/>
      <top/>
      <bottom style="thin"/>
    </border>
    <border>
      <left style="medium">
        <color rgb="FF00B0F0"/>
      </left>
      <right style="medium">
        <color rgb="FF00B0F0"/>
      </right>
      <top style="medium"/>
      <bottom style="thin"/>
    </border>
    <border>
      <left style="medium">
        <color rgb="FF00B0F0"/>
      </left>
      <right style="medium">
        <color rgb="FF00B0F0"/>
      </right>
      <top/>
      <bottom style="thin"/>
    </border>
    <border>
      <left style="medium">
        <color rgb="FF00B0F0"/>
      </left>
      <right style="medium">
        <color rgb="FF00B0F0"/>
      </right>
      <top style="thin"/>
      <bottom style="thin"/>
    </border>
    <border>
      <left style="medium">
        <color rgb="FF00B0F0"/>
      </left>
      <right style="medium">
        <color rgb="FF00B0F0"/>
      </right>
      <top style="medium"/>
      <bottom style="medium">
        <color rgb="FF00B0F0"/>
      </bottom>
    </border>
    <border>
      <left style="thin"/>
      <right/>
      <top style="thin"/>
      <bottom/>
    </border>
    <border>
      <left style="medium">
        <color rgb="FF00B0F0"/>
      </left>
      <right style="medium">
        <color rgb="FF00B0F0"/>
      </right>
      <top style="thin"/>
      <bottom>
        <color indexed="63"/>
      </bottom>
    </border>
    <border>
      <left/>
      <right style="thin"/>
      <top style="thin"/>
      <bottom/>
    </border>
    <border>
      <left/>
      <right/>
      <top style="thin"/>
      <bottom/>
    </border>
    <border>
      <left style="thin"/>
      <right/>
      <top/>
      <bottom/>
    </border>
    <border>
      <left/>
      <right style="thin"/>
      <top/>
      <bottom/>
    </border>
    <border>
      <left style="thin"/>
      <right style="thin"/>
      <top style="thin"/>
      <bottom style="hair"/>
    </border>
    <border>
      <left style="thin"/>
      <right style="thin"/>
      <top style="hair"/>
      <bottom style="hair"/>
    </border>
    <border>
      <left style="thin"/>
      <right style="thin"/>
      <top/>
      <bottom/>
    </border>
    <border>
      <left style="thin"/>
      <right style="thin"/>
      <top>
        <color indexed="63"/>
      </top>
      <bottom style="hair"/>
    </border>
    <border>
      <left style="thin"/>
      <right style="thin"/>
      <top style="thin"/>
      <bottom style="thin">
        <color rgb="FFFF0000"/>
      </bottom>
    </border>
    <border>
      <left style="thin"/>
      <right style="thin"/>
      <top style="thin">
        <color rgb="FFFF0000"/>
      </top>
      <bottom style="hair"/>
    </border>
    <border>
      <left style="thin"/>
      <right style="thin"/>
      <top style="hair"/>
      <bottom style="thin"/>
    </border>
    <border>
      <left style="thin"/>
      <right style="thin"/>
      <top style="hair"/>
      <bottom>
        <color indexed="63"/>
      </bottom>
    </border>
    <border>
      <left style="thin"/>
      <right style="thin"/>
      <top style="hair"/>
      <bottom style="thin">
        <color rgb="FFFF0000"/>
      </bottom>
    </border>
    <border>
      <left style="thin"/>
      <right style="thin"/>
      <top style="thin">
        <color rgb="FFFF0000"/>
      </top>
      <bottom style="thin">
        <color rgb="FFFF0000"/>
      </bottom>
    </border>
    <border>
      <left style="thin"/>
      <right style="thin"/>
      <top style="thin"/>
      <bottom/>
    </border>
    <border>
      <left style="thin"/>
      <right style="thin"/>
      <top style="thin">
        <color rgb="FFFF0000"/>
      </top>
      <bottom style="thin"/>
    </border>
    <border>
      <left style="thin"/>
      <right style="hair"/>
      <top style="thin"/>
      <bottom style="thin"/>
    </border>
    <border>
      <left style="medium"/>
      <right/>
      <top style="medium"/>
      <bottom style="medium"/>
    </border>
    <border>
      <left style="thin"/>
      <right style="medium">
        <color rgb="FF00B0F0"/>
      </right>
      <top style="medium"/>
      <bottom/>
    </border>
    <border>
      <left style="thin"/>
      <right style="medium">
        <color rgb="FF00B0F0"/>
      </right>
      <top style="medium"/>
      <bottom style="thin"/>
    </border>
    <border>
      <left style="thin"/>
      <right style="medium">
        <color rgb="FF00B0F0"/>
      </right>
      <top/>
      <bottom style="thin"/>
    </border>
    <border>
      <left style="thin"/>
      <right style="medium">
        <color rgb="FF00B0F0"/>
      </right>
      <top style="thin"/>
      <bottom style="thin"/>
    </border>
    <border>
      <left style="thin"/>
      <right style="medium">
        <color rgb="FF00B0F0"/>
      </right>
      <top style="medium"/>
      <bottom style="medium"/>
    </border>
    <border>
      <left/>
      <right/>
      <top style="medium"/>
      <bottom style="medium"/>
    </border>
    <border>
      <left style="medium">
        <color rgb="FFFF0000"/>
      </left>
      <right/>
      <top style="medium">
        <color rgb="FFFF0000"/>
      </top>
      <bottom style="medium"/>
    </border>
    <border>
      <left/>
      <right style="medium">
        <color rgb="FFFF0000"/>
      </right>
      <top style="medium">
        <color rgb="FFFF0000"/>
      </top>
      <bottom style="medium"/>
    </border>
    <border>
      <left style="medium"/>
      <right>
        <color indexed="63"/>
      </right>
      <top style="medium"/>
      <bottom style="hair"/>
    </border>
    <border>
      <left>
        <color indexed="63"/>
      </left>
      <right>
        <color indexed="63"/>
      </right>
      <top style="medium"/>
      <bottom style="hair"/>
    </border>
    <border>
      <left style="medium">
        <color rgb="FFFF0000"/>
      </left>
      <right/>
      <top/>
      <bottom style="hair"/>
    </border>
    <border>
      <left/>
      <right style="medium">
        <color rgb="FFFF0000"/>
      </right>
      <top/>
      <bottom style="hair"/>
    </border>
    <border>
      <left style="medium"/>
      <right/>
      <top style="hair"/>
      <bottom style="hair"/>
    </border>
    <border>
      <left/>
      <right>
        <color indexed="63"/>
      </right>
      <top style="hair"/>
      <bottom style="hair"/>
    </border>
    <border>
      <left style="medium">
        <color rgb="FFFF0000"/>
      </left>
      <right/>
      <top style="hair"/>
      <bottom style="hair"/>
    </border>
    <border>
      <left/>
      <right style="medium">
        <color rgb="FFFF0000"/>
      </right>
      <top style="hair"/>
      <bottom style="hair"/>
    </border>
    <border>
      <left style="medium"/>
      <right/>
      <top style="hair"/>
      <bottom style="medium"/>
    </border>
    <border>
      <left/>
      <right>
        <color indexed="63"/>
      </right>
      <top style="hair"/>
      <bottom style="medium"/>
    </border>
    <border>
      <left style="medium">
        <color rgb="FFFF0000"/>
      </left>
      <right/>
      <top style="hair"/>
      <bottom style="medium">
        <color rgb="FFFF0000"/>
      </bottom>
    </border>
    <border>
      <left/>
      <right style="medium">
        <color rgb="FFFF0000"/>
      </right>
      <top style="hair"/>
      <bottom style="medium">
        <color rgb="FFFF0000"/>
      </bottom>
    </border>
    <border>
      <left/>
      <right style="medium"/>
      <top style="hair"/>
      <bottom style="hair"/>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hair"/>
    </border>
    <border>
      <left style="medium"/>
      <right>
        <color indexed="63"/>
      </right>
      <top style="medium"/>
      <bottom>
        <color indexed="63"/>
      </bottom>
    </border>
    <border>
      <left style="medium"/>
      <right/>
      <top/>
      <bottom style="medium"/>
    </border>
    <border>
      <left style="double"/>
      <right/>
      <top style="double"/>
      <bottom style="double"/>
    </border>
    <border>
      <left/>
      <right style="double"/>
      <top style="double"/>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top style="thin"/>
      <bottom style="thin"/>
    </border>
    <border>
      <left style="medium"/>
      <right/>
      <top style="medium"/>
      <bottom style="thin"/>
    </border>
    <border>
      <left/>
      <right style="medium"/>
      <top style="medium"/>
      <bottom style="thin"/>
    </border>
    <border>
      <left style="medium"/>
      <right/>
      <top style="thin"/>
      <bottom style="thin"/>
    </border>
    <border>
      <left>
        <color indexed="63"/>
      </left>
      <right style="medium"/>
      <top style="thin"/>
      <bottom style="thin"/>
    </border>
    <border>
      <left style="medium"/>
      <right/>
      <top style="thin"/>
      <bottom style="medium"/>
    </border>
    <border>
      <left/>
      <right/>
      <top style="thin"/>
      <bottom style="medium"/>
    </border>
    <border>
      <left>
        <color indexed="63"/>
      </left>
      <right style="medium"/>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9" fillId="0" borderId="0" applyNumberForma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0" fillId="0" borderId="0">
      <alignment vertical="center"/>
      <protection/>
    </xf>
    <xf numFmtId="0" fontId="4" fillId="0" borderId="0">
      <alignment/>
      <protection/>
    </xf>
    <xf numFmtId="0" fontId="4" fillId="0" borderId="0">
      <alignment vertical="center"/>
      <protection/>
    </xf>
    <xf numFmtId="0" fontId="111" fillId="0" borderId="0" applyNumberFormat="0" applyFill="0" applyBorder="0" applyAlignment="0" applyProtection="0"/>
    <xf numFmtId="0" fontId="112" fillId="32" borderId="0" applyNumberFormat="0" applyBorder="0" applyAlignment="0" applyProtection="0"/>
  </cellStyleXfs>
  <cellXfs count="429">
    <xf numFmtId="0" fontId="0" fillId="0" borderId="0" xfId="0" applyFont="1" applyAlignment="1">
      <alignment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113" fillId="0" borderId="0" xfId="0" applyFont="1" applyAlignment="1" applyProtection="1">
      <alignment vertical="center"/>
      <protection locked="0"/>
    </xf>
    <xf numFmtId="0" fontId="114" fillId="0" borderId="0" xfId="0" applyFont="1" applyAlignment="1" applyProtection="1">
      <alignment vertical="center"/>
      <protection locked="0"/>
    </xf>
    <xf numFmtId="0" fontId="0" fillId="0" borderId="0" xfId="0" applyAlignment="1" applyProtection="1">
      <alignment vertical="center"/>
      <protection locked="0"/>
    </xf>
    <xf numFmtId="0" fontId="115" fillId="0" borderId="0" xfId="0" applyFont="1" applyBorder="1" applyAlignment="1" applyProtection="1">
      <alignment vertical="center"/>
      <protection locked="0"/>
    </xf>
    <xf numFmtId="0" fontId="115" fillId="0" borderId="0" xfId="0" applyFont="1" applyBorder="1" applyAlignment="1" applyProtection="1">
      <alignment horizontal="center" vertical="center"/>
      <protection locked="0"/>
    </xf>
    <xf numFmtId="0" fontId="116" fillId="0" borderId="0" xfId="0" applyFont="1" applyBorder="1" applyAlignment="1" applyProtection="1">
      <alignment horizontal="center" vertical="center"/>
      <protection locked="0"/>
    </xf>
    <xf numFmtId="0" fontId="114"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117"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14" fillId="33" borderId="0" xfId="0" applyFont="1" applyFill="1" applyAlignment="1" applyProtection="1">
      <alignment vertical="center"/>
      <protection locked="0"/>
    </xf>
    <xf numFmtId="0" fontId="118" fillId="33" borderId="0" xfId="0" applyFont="1" applyFill="1" applyAlignment="1" applyProtection="1">
      <alignment horizontal="center" vertical="center"/>
      <protection locked="0"/>
    </xf>
    <xf numFmtId="0" fontId="119" fillId="33" borderId="0" xfId="0" applyFont="1" applyFill="1" applyAlignment="1" applyProtection="1">
      <alignment horizontal="center" vertical="center"/>
      <protection locked="0"/>
    </xf>
    <xf numFmtId="0" fontId="113" fillId="0" borderId="0" xfId="0" applyFont="1" applyBorder="1" applyAlignment="1" applyProtection="1">
      <alignment vertical="center"/>
      <protection locked="0"/>
    </xf>
    <xf numFmtId="200" fontId="113" fillId="0" borderId="10" xfId="0" applyNumberFormat="1" applyFont="1" applyBorder="1" applyAlignment="1" applyProtection="1">
      <alignment horizontal="center" vertical="center"/>
      <protection/>
    </xf>
    <xf numFmtId="0" fontId="120" fillId="7" borderId="11" xfId="0" applyFont="1" applyFill="1" applyBorder="1" applyAlignment="1" applyProtection="1">
      <alignment horizontal="center" vertical="center"/>
      <protection locked="0"/>
    </xf>
    <xf numFmtId="0" fontId="115" fillId="0" borderId="0" xfId="0" applyFont="1" applyBorder="1" applyAlignment="1" applyProtection="1">
      <alignment horizontal="left" vertical="center"/>
      <protection locked="0"/>
    </xf>
    <xf numFmtId="0" fontId="121" fillId="33" borderId="0" xfId="0" applyFont="1" applyFill="1" applyAlignment="1" applyProtection="1">
      <alignment horizontal="center" vertical="center"/>
      <protection locked="0"/>
    </xf>
    <xf numFmtId="0" fontId="120" fillId="33" borderId="0" xfId="0" applyFont="1" applyFill="1" applyBorder="1" applyAlignment="1" applyProtection="1">
      <alignment horizontal="center" vertical="center"/>
      <protection locked="0"/>
    </xf>
    <xf numFmtId="38" fontId="113" fillId="33" borderId="0" xfId="50" applyFont="1" applyFill="1" applyBorder="1" applyAlignment="1" applyProtection="1">
      <alignment horizontal="center" vertical="center"/>
      <protection locked="0"/>
    </xf>
    <xf numFmtId="201" fontId="113" fillId="33" borderId="0" xfId="50" applyNumberFormat="1"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0" fontId="113" fillId="33" borderId="0" xfId="0" applyFont="1" applyFill="1" applyBorder="1" applyAlignment="1" applyProtection="1">
      <alignment vertical="center"/>
      <protection locked="0"/>
    </xf>
    <xf numFmtId="194" fontId="0" fillId="33" borderId="0" xfId="50" applyNumberFormat="1" applyFont="1" applyFill="1" applyBorder="1" applyAlignment="1" applyProtection="1">
      <alignment vertical="center"/>
      <protection locked="0"/>
    </xf>
    <xf numFmtId="0" fontId="122" fillId="0" borderId="0" xfId="0" applyFont="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114" fillId="0" borderId="0" xfId="0" applyFont="1" applyAlignment="1">
      <alignment vertical="center"/>
    </xf>
    <xf numFmtId="38" fontId="123" fillId="0" borderId="0" xfId="50" applyFont="1" applyBorder="1" applyAlignment="1" applyProtection="1">
      <alignment horizontal="left" vertical="center"/>
      <protection/>
    </xf>
    <xf numFmtId="0" fontId="117" fillId="0" borderId="0" xfId="0" applyFont="1" applyAlignment="1" applyProtection="1">
      <alignment vertical="center"/>
      <protection locked="0"/>
    </xf>
    <xf numFmtId="201" fontId="113" fillId="33" borderId="0" xfId="50" applyNumberFormat="1" applyFont="1" applyFill="1" applyBorder="1" applyAlignment="1" applyProtection="1">
      <alignment horizontal="center" vertical="center"/>
      <protection/>
    </xf>
    <xf numFmtId="38" fontId="113" fillId="33" borderId="12" xfId="50" applyFont="1" applyFill="1" applyBorder="1" applyAlignment="1" applyProtection="1">
      <alignment horizontal="center" vertical="center"/>
      <protection/>
    </xf>
    <xf numFmtId="0" fontId="0" fillId="0" borderId="0" xfId="0" applyFill="1" applyAlignment="1" applyProtection="1">
      <alignment horizontal="center" vertical="center"/>
      <protection locked="0"/>
    </xf>
    <xf numFmtId="38" fontId="114" fillId="0" borderId="0" xfId="50" applyFont="1" applyFill="1" applyBorder="1" applyAlignment="1" applyProtection="1">
      <alignment horizontal="right" vertical="center"/>
      <protection/>
    </xf>
    <xf numFmtId="38" fontId="114" fillId="0" borderId="13" xfId="50" applyFont="1" applyFill="1" applyBorder="1" applyAlignment="1" applyProtection="1">
      <alignment horizontal="right" vertical="center"/>
      <protection/>
    </xf>
    <xf numFmtId="38" fontId="114" fillId="0" borderId="14" xfId="50" applyFont="1" applyFill="1" applyBorder="1" applyAlignment="1" applyProtection="1">
      <alignment horizontal="right" vertical="center"/>
      <protection/>
    </xf>
    <xf numFmtId="38" fontId="114" fillId="0" borderId="15" xfId="50" applyFont="1" applyFill="1" applyBorder="1" applyAlignment="1" applyProtection="1">
      <alignment horizontal="right" vertical="center"/>
      <protection/>
    </xf>
    <xf numFmtId="38" fontId="114" fillId="0" borderId="16" xfId="50" applyFont="1" applyFill="1" applyBorder="1" applyAlignment="1" applyProtection="1">
      <alignment horizontal="right" vertical="center"/>
      <protection/>
    </xf>
    <xf numFmtId="38" fontId="114" fillId="0" borderId="17" xfId="50" applyFont="1" applyFill="1" applyBorder="1" applyAlignment="1" applyProtection="1">
      <alignment horizontal="right" vertical="center"/>
      <protection/>
    </xf>
    <xf numFmtId="38" fontId="114" fillId="0" borderId="18" xfId="50" applyFont="1" applyFill="1" applyBorder="1" applyAlignment="1" applyProtection="1">
      <alignment horizontal="right" vertical="center"/>
      <protection/>
    </xf>
    <xf numFmtId="38" fontId="114" fillId="0" borderId="19" xfId="50" applyFont="1" applyFill="1" applyBorder="1" applyAlignment="1" applyProtection="1">
      <alignment horizontal="right" vertical="center"/>
      <protection/>
    </xf>
    <xf numFmtId="38" fontId="114" fillId="0" borderId="20" xfId="50" applyFont="1" applyFill="1" applyBorder="1" applyAlignment="1" applyProtection="1">
      <alignment horizontal="right" vertical="center"/>
      <protection/>
    </xf>
    <xf numFmtId="0" fontId="0" fillId="0" borderId="21" xfId="0" applyFont="1" applyFill="1" applyBorder="1" applyAlignment="1" applyProtection="1">
      <alignment horizontal="center" vertical="center"/>
      <protection locked="0"/>
    </xf>
    <xf numFmtId="38" fontId="114" fillId="0" borderId="16" xfId="50" applyFont="1" applyBorder="1" applyAlignment="1" applyProtection="1">
      <alignment horizontal="right" vertical="center"/>
      <protection/>
    </xf>
    <xf numFmtId="38" fontId="114" fillId="0" borderId="22" xfId="50" applyFont="1" applyBorder="1" applyAlignment="1" applyProtection="1">
      <alignment horizontal="right" vertical="center"/>
      <protection/>
    </xf>
    <xf numFmtId="0" fontId="122" fillId="0" borderId="23" xfId="0" applyFont="1" applyBorder="1" applyAlignment="1" applyProtection="1">
      <alignment horizontal="center" vertical="center"/>
      <protection locked="0"/>
    </xf>
    <xf numFmtId="0" fontId="122" fillId="0" borderId="24" xfId="0" applyFont="1" applyBorder="1" applyAlignment="1" applyProtection="1">
      <alignment horizontal="center" vertical="center"/>
      <protection locked="0"/>
    </xf>
    <xf numFmtId="55" fontId="122" fillId="0" borderId="24" xfId="0" applyNumberFormat="1" applyFont="1" applyBorder="1" applyAlignment="1" applyProtection="1">
      <alignment horizontal="center" vertical="center"/>
      <protection locked="0"/>
    </xf>
    <xf numFmtId="0" fontId="122" fillId="0" borderId="25" xfId="0" applyFont="1" applyBorder="1" applyAlignment="1" applyProtection="1">
      <alignment horizontal="center" vertical="center"/>
      <protection locked="0"/>
    </xf>
    <xf numFmtId="0" fontId="0" fillId="0" borderId="0" xfId="0" applyFont="1" applyAlignment="1" applyProtection="1">
      <alignment vertical="center"/>
      <protection locked="0"/>
    </xf>
    <xf numFmtId="38" fontId="114" fillId="0" borderId="26" xfId="50" applyFont="1" applyBorder="1" applyAlignment="1" applyProtection="1">
      <alignment horizontal="right" vertical="center"/>
      <protection locked="0"/>
    </xf>
    <xf numFmtId="38" fontId="124" fillId="0" borderId="27" xfId="50" applyFont="1" applyFill="1" applyBorder="1" applyAlignment="1" applyProtection="1">
      <alignment horizontal="right" vertical="center"/>
      <protection locked="0"/>
    </xf>
    <xf numFmtId="38" fontId="124" fillId="7" borderId="28" xfId="50" applyFont="1" applyFill="1" applyBorder="1" applyAlignment="1" applyProtection="1">
      <alignment horizontal="right" vertical="center"/>
      <protection locked="0"/>
    </xf>
    <xf numFmtId="38" fontId="114" fillId="0" borderId="29" xfId="50" applyFont="1" applyBorder="1" applyAlignment="1" applyProtection="1">
      <alignment horizontal="right" vertical="center"/>
      <protection locked="0"/>
    </xf>
    <xf numFmtId="38" fontId="124" fillId="0" borderId="18" xfId="50" applyFont="1" applyFill="1" applyBorder="1" applyAlignment="1" applyProtection="1">
      <alignment horizontal="right" vertical="center"/>
      <protection locked="0"/>
    </xf>
    <xf numFmtId="38" fontId="124" fillId="7" borderId="19" xfId="50" applyFont="1" applyFill="1" applyBorder="1" applyAlignment="1" applyProtection="1">
      <alignment horizontal="right" vertical="center"/>
      <protection locked="0"/>
    </xf>
    <xf numFmtId="38" fontId="114" fillId="0" borderId="30" xfId="50" applyFont="1" applyBorder="1" applyAlignment="1" applyProtection="1">
      <alignment horizontal="right" vertical="center"/>
      <protection/>
    </xf>
    <xf numFmtId="38" fontId="114" fillId="0" borderId="31" xfId="50" applyFont="1" applyBorder="1" applyAlignment="1" applyProtection="1">
      <alignment horizontal="right" vertical="center"/>
      <protection/>
    </xf>
    <xf numFmtId="38" fontId="114" fillId="7" borderId="32" xfId="50" applyFont="1" applyFill="1" applyBorder="1" applyAlignment="1" applyProtection="1">
      <alignment horizontal="right" vertical="center"/>
      <protection locked="0"/>
    </xf>
    <xf numFmtId="38" fontId="114" fillId="7" borderId="27" xfId="50" applyFont="1" applyFill="1" applyBorder="1" applyAlignment="1" applyProtection="1">
      <alignment horizontal="right" vertical="center"/>
      <protection locked="0"/>
    </xf>
    <xf numFmtId="38" fontId="114" fillId="7" borderId="33" xfId="50" applyFont="1" applyFill="1" applyBorder="1" applyAlignment="1" applyProtection="1">
      <alignment horizontal="right" vertical="center"/>
      <protection locked="0"/>
    </xf>
    <xf numFmtId="38" fontId="114" fillId="7" borderId="17" xfId="50" applyFont="1" applyFill="1" applyBorder="1" applyAlignment="1" applyProtection="1">
      <alignment horizontal="right" vertical="center"/>
      <protection locked="0"/>
    </xf>
    <xf numFmtId="38" fontId="114" fillId="7" borderId="18" xfId="50" applyFont="1" applyFill="1" applyBorder="1" applyAlignment="1" applyProtection="1">
      <alignment horizontal="right" vertical="center"/>
      <protection locked="0"/>
    </xf>
    <xf numFmtId="38" fontId="114" fillId="7" borderId="20" xfId="50" applyFont="1" applyFill="1" applyBorder="1" applyAlignment="1" applyProtection="1">
      <alignment horizontal="right" vertical="center"/>
      <protection locked="0"/>
    </xf>
    <xf numFmtId="38" fontId="114" fillId="7" borderId="30" xfId="50" applyFont="1" applyFill="1" applyBorder="1" applyAlignment="1" applyProtection="1">
      <alignment horizontal="right" vertical="center"/>
      <protection locked="0"/>
    </xf>
    <xf numFmtId="38" fontId="114" fillId="7" borderId="31" xfId="50" applyFont="1" applyFill="1" applyBorder="1" applyAlignment="1" applyProtection="1">
      <alignment horizontal="right" vertical="center"/>
      <protection locked="0"/>
    </xf>
    <xf numFmtId="0" fontId="0" fillId="0" borderId="0" xfId="0" applyAlignment="1">
      <alignment horizontal="center" vertical="center"/>
    </xf>
    <xf numFmtId="58" fontId="117" fillId="0" borderId="0" xfId="0" applyNumberFormat="1" applyFont="1" applyBorder="1" applyAlignment="1" applyProtection="1">
      <alignment horizontal="left" vertical="center"/>
      <protection/>
    </xf>
    <xf numFmtId="0" fontId="125" fillId="0" borderId="0" xfId="0" applyFont="1" applyAlignment="1" applyProtection="1">
      <alignment horizontal="right" vertical="center"/>
      <protection locked="0"/>
    </xf>
    <xf numFmtId="0" fontId="117" fillId="0" borderId="0" xfId="0" applyFont="1" applyAlignment="1" applyProtection="1">
      <alignment horizontal="left" vertical="center"/>
      <protection locked="0"/>
    </xf>
    <xf numFmtId="0" fontId="125" fillId="0" borderId="10" xfId="0" applyFont="1" applyBorder="1" applyAlignment="1" applyProtection="1">
      <alignment horizontal="left" vertical="center"/>
      <protection locked="0"/>
    </xf>
    <xf numFmtId="0" fontId="125" fillId="0" borderId="10" xfId="0" applyFont="1" applyBorder="1" applyAlignment="1" applyProtection="1">
      <alignment vertical="center"/>
      <protection locked="0"/>
    </xf>
    <xf numFmtId="0" fontId="126" fillId="0" borderId="0" xfId="0" applyFont="1" applyAlignment="1" applyProtection="1">
      <alignment horizontal="center" vertical="center"/>
      <protection locked="0"/>
    </xf>
    <xf numFmtId="0" fontId="126" fillId="0" borderId="0" xfId="0" applyFont="1" applyAlignment="1">
      <alignment horizontal="center" vertical="center"/>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Alignment="1" applyProtection="1">
      <alignment horizontal="right" vertical="center"/>
      <protection locked="0"/>
    </xf>
    <xf numFmtId="55" fontId="0" fillId="0" borderId="0" xfId="0" applyNumberFormat="1" applyFont="1" applyAlignment="1" applyProtection="1">
      <alignment horizontal="right" vertical="center"/>
      <protection locked="0"/>
    </xf>
    <xf numFmtId="0" fontId="126" fillId="0" borderId="0" xfId="0" applyFont="1" applyFill="1" applyBorder="1" applyAlignment="1" applyProtection="1">
      <alignment vertical="center"/>
      <protection locked="0"/>
    </xf>
    <xf numFmtId="0" fontId="122" fillId="0" borderId="0" xfId="0" applyFont="1" applyFill="1" applyBorder="1" applyAlignment="1" applyProtection="1">
      <alignment horizontal="center" vertical="center"/>
      <protection locked="0"/>
    </xf>
    <xf numFmtId="38" fontId="122" fillId="0" borderId="0" xfId="50" applyFont="1" applyFill="1" applyBorder="1" applyAlignment="1" applyProtection="1">
      <alignment horizontal="right" vertical="center"/>
      <protection locked="0"/>
    </xf>
    <xf numFmtId="0" fontId="122" fillId="0" borderId="0" xfId="0" applyFont="1" applyFill="1" applyAlignment="1" applyProtection="1">
      <alignment horizontal="center" vertical="center"/>
      <protection locked="0"/>
    </xf>
    <xf numFmtId="0" fontId="122" fillId="0" borderId="34" xfId="0" applyFont="1" applyBorder="1" applyAlignment="1" applyProtection="1">
      <alignment horizontal="center" vertical="center"/>
      <protection locked="0"/>
    </xf>
    <xf numFmtId="38" fontId="114" fillId="0" borderId="35" xfId="50" applyFont="1" applyFill="1" applyBorder="1" applyAlignment="1" applyProtection="1">
      <alignment horizontal="right" vertical="center"/>
      <protection/>
    </xf>
    <xf numFmtId="55" fontId="1" fillId="0" borderId="0" xfId="0" applyNumberFormat="1" applyFont="1" applyAlignment="1" applyProtection="1">
      <alignment horizontal="right" vertical="center"/>
      <protection locked="0"/>
    </xf>
    <xf numFmtId="38" fontId="114" fillId="0" borderId="18" xfId="50" applyFont="1" applyFill="1" applyBorder="1" applyAlignment="1" applyProtection="1">
      <alignment horizontal="center" vertical="center"/>
      <protection locked="0"/>
    </xf>
    <xf numFmtId="38" fontId="114" fillId="0" borderId="20" xfId="50" applyFont="1" applyFill="1" applyBorder="1" applyAlignment="1" applyProtection="1">
      <alignment horizontal="center" vertical="center"/>
      <protection locked="0"/>
    </xf>
    <xf numFmtId="38" fontId="114" fillId="0" borderId="18" xfId="50" applyFont="1" applyFill="1" applyBorder="1" applyAlignment="1" applyProtection="1">
      <alignment horizontal="center" vertical="center"/>
      <protection/>
    </xf>
    <xf numFmtId="38" fontId="114" fillId="0" borderId="19" xfId="50" applyFont="1" applyFill="1" applyBorder="1" applyAlignment="1" applyProtection="1">
      <alignment horizontal="center" vertical="center"/>
      <protection/>
    </xf>
    <xf numFmtId="38" fontId="114" fillId="0" borderId="17" xfId="50" applyFont="1" applyFill="1" applyBorder="1" applyAlignment="1" applyProtection="1">
      <alignment horizontal="center" vertical="center"/>
      <protection/>
    </xf>
    <xf numFmtId="38" fontId="114" fillId="0" borderId="20" xfId="50" applyFont="1" applyFill="1" applyBorder="1" applyAlignment="1" applyProtection="1">
      <alignment horizontal="center" vertical="center"/>
      <protection/>
    </xf>
    <xf numFmtId="38" fontId="114" fillId="0" borderId="17" xfId="50" applyFont="1" applyFill="1" applyBorder="1" applyAlignment="1" applyProtection="1">
      <alignment horizontal="center" vertical="center"/>
      <protection locked="0"/>
    </xf>
    <xf numFmtId="38" fontId="114" fillId="0" borderId="19" xfId="50" applyFont="1" applyFill="1" applyBorder="1" applyAlignment="1" applyProtection="1">
      <alignment horizontal="center" vertical="center"/>
      <protection locked="0"/>
    </xf>
    <xf numFmtId="38" fontId="127" fillId="0" borderId="0" xfId="50" applyFont="1" applyFill="1" applyBorder="1" applyAlignment="1" applyProtection="1">
      <alignment horizontal="left" vertical="center"/>
      <protection locked="0"/>
    </xf>
    <xf numFmtId="0" fontId="0" fillId="5" borderId="21"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38" fontId="114" fillId="0" borderId="29" xfId="50" applyFont="1" applyFill="1" applyBorder="1" applyAlignment="1" applyProtection="1">
      <alignment horizontal="right" vertical="center"/>
      <protection/>
    </xf>
    <xf numFmtId="38" fontId="124" fillId="0" borderId="23" xfId="50" applyFont="1" applyFill="1" applyBorder="1" applyAlignment="1" applyProtection="1">
      <alignment horizontal="right" vertical="center"/>
      <protection/>
    </xf>
    <xf numFmtId="38" fontId="114" fillId="0" borderId="36" xfId="50" applyFont="1" applyFill="1" applyBorder="1" applyAlignment="1" applyProtection="1">
      <alignment horizontal="center" vertical="center"/>
      <protection/>
    </xf>
    <xf numFmtId="38" fontId="114" fillId="0" borderId="37" xfId="50" applyFont="1" applyFill="1" applyBorder="1" applyAlignment="1" applyProtection="1">
      <alignment horizontal="center" vertical="center"/>
      <protection/>
    </xf>
    <xf numFmtId="38" fontId="114" fillId="0" borderId="37" xfId="50" applyFont="1" applyFill="1" applyBorder="1" applyAlignment="1" applyProtection="1">
      <alignment horizontal="center" vertical="center"/>
      <protection locked="0"/>
    </xf>
    <xf numFmtId="38" fontId="114" fillId="0" borderId="38" xfId="50" applyFont="1" applyFill="1" applyBorder="1" applyAlignment="1" applyProtection="1">
      <alignment horizontal="right" vertical="center"/>
      <protection/>
    </xf>
    <xf numFmtId="38" fontId="124" fillId="0" borderId="22" xfId="50" applyFont="1" applyFill="1" applyBorder="1" applyAlignment="1" applyProtection="1">
      <alignment horizontal="right" vertical="center"/>
      <protection/>
    </xf>
    <xf numFmtId="38" fontId="114" fillId="0" borderId="37" xfId="50" applyFont="1" applyFill="1" applyBorder="1" applyAlignment="1" applyProtection="1">
      <alignment horizontal="right" vertical="center"/>
      <protection/>
    </xf>
    <xf numFmtId="0" fontId="128" fillId="0" borderId="0" xfId="0" applyFont="1" applyBorder="1" applyAlignment="1" applyProtection="1">
      <alignment vertical="center"/>
      <protection locked="0"/>
    </xf>
    <xf numFmtId="38" fontId="114" fillId="0" borderId="35" xfId="50" applyFont="1" applyBorder="1" applyAlignment="1" applyProtection="1">
      <alignment horizontal="right" vertical="center"/>
      <protection/>
    </xf>
    <xf numFmtId="38" fontId="114" fillId="33" borderId="22" xfId="50" applyFont="1" applyFill="1" applyBorder="1" applyAlignment="1" applyProtection="1">
      <alignment horizontal="right" vertical="center"/>
      <protection/>
    </xf>
    <xf numFmtId="38" fontId="122" fillId="0" borderId="39" xfId="50" applyFont="1" applyFill="1" applyBorder="1" applyAlignment="1" applyProtection="1">
      <alignment horizontal="left" vertical="center"/>
      <protection/>
    </xf>
    <xf numFmtId="38" fontId="124" fillId="0" borderId="16" xfId="50" applyFont="1" applyFill="1" applyBorder="1" applyAlignment="1" applyProtection="1">
      <alignment horizontal="right" vertical="center"/>
      <protection/>
    </xf>
    <xf numFmtId="55" fontId="122" fillId="0" borderId="40" xfId="0" applyNumberFormat="1" applyFont="1" applyBorder="1" applyAlignment="1" applyProtection="1">
      <alignment horizontal="center" vertical="center"/>
      <protection locked="0"/>
    </xf>
    <xf numFmtId="0" fontId="117" fillId="0" borderId="0" xfId="0" applyFont="1" applyBorder="1" applyAlignment="1" applyProtection="1">
      <alignment vertical="center"/>
      <protection locked="0"/>
    </xf>
    <xf numFmtId="0" fontId="129" fillId="0" borderId="41" xfId="0" applyFont="1" applyBorder="1" applyAlignment="1" applyProtection="1">
      <alignment horizontal="center" vertical="center"/>
      <protection locked="0"/>
    </xf>
    <xf numFmtId="0" fontId="116" fillId="0" borderId="42" xfId="0" applyFont="1" applyFill="1" applyBorder="1" applyAlignment="1" applyProtection="1">
      <alignment horizontal="center" vertical="center"/>
      <protection locked="0"/>
    </xf>
    <xf numFmtId="196" fontId="128" fillId="7" borderId="43" xfId="0" applyNumberFormat="1" applyFont="1" applyFill="1" applyBorder="1" applyAlignment="1" applyProtection="1">
      <alignment horizontal="center" vertical="center"/>
      <protection locked="0"/>
    </xf>
    <xf numFmtId="196" fontId="128" fillId="7" borderId="44" xfId="0" applyNumberFormat="1" applyFont="1" applyFill="1" applyBorder="1" applyAlignment="1" applyProtection="1">
      <alignment horizontal="center" vertical="center"/>
      <protection locked="0"/>
    </xf>
    <xf numFmtId="196" fontId="128" fillId="7" borderId="45" xfId="0" applyNumberFormat="1" applyFont="1" applyFill="1" applyBorder="1" applyAlignment="1" applyProtection="1">
      <alignment horizontal="center" vertical="center"/>
      <protection locked="0"/>
    </xf>
    <xf numFmtId="196" fontId="128" fillId="7" borderId="46" xfId="0" applyNumberFormat="1" applyFont="1" applyFill="1" applyBorder="1" applyAlignment="1" applyProtection="1">
      <alignment horizontal="center" vertical="center"/>
      <protection locked="0"/>
    </xf>
    <xf numFmtId="0" fontId="103" fillId="33" borderId="0" xfId="0" applyFont="1" applyFill="1" applyBorder="1" applyAlignment="1" applyProtection="1">
      <alignment vertical="center"/>
      <protection locked="0"/>
    </xf>
    <xf numFmtId="38" fontId="103" fillId="33" borderId="47" xfId="50" applyFont="1" applyFill="1" applyBorder="1" applyAlignment="1" applyProtection="1">
      <alignment horizontal="center" vertical="center"/>
      <protection locked="0"/>
    </xf>
    <xf numFmtId="38" fontId="114" fillId="0" borderId="48" xfId="50" applyFont="1" applyFill="1" applyBorder="1" applyAlignment="1" applyProtection="1">
      <alignment horizontal="right" vertical="center"/>
      <protection/>
    </xf>
    <xf numFmtId="38" fontId="114" fillId="0" borderId="49" xfId="50" applyFont="1" applyFill="1" applyBorder="1" applyAlignment="1" applyProtection="1">
      <alignment horizontal="right" vertical="center"/>
      <protection/>
    </xf>
    <xf numFmtId="38" fontId="114" fillId="0" borderId="36" xfId="50" applyFont="1" applyFill="1" applyBorder="1" applyAlignment="1" applyProtection="1">
      <alignment horizontal="right" vertical="center"/>
      <protection/>
    </xf>
    <xf numFmtId="38" fontId="114" fillId="0" borderId="50" xfId="50" applyFont="1" applyFill="1" applyBorder="1" applyAlignment="1" applyProtection="1">
      <alignment horizontal="right" vertical="center"/>
      <protection/>
    </xf>
    <xf numFmtId="38" fontId="114" fillId="0" borderId="51" xfId="50" applyFont="1" applyFill="1" applyBorder="1" applyAlignment="1" applyProtection="1">
      <alignment horizontal="right" vertical="center"/>
      <protection/>
    </xf>
    <xf numFmtId="38" fontId="114" fillId="0" borderId="52" xfId="50" applyFont="1" applyFill="1" applyBorder="1" applyAlignment="1" applyProtection="1">
      <alignment horizontal="right" vertical="center"/>
      <protection/>
    </xf>
    <xf numFmtId="38" fontId="114" fillId="0" borderId="52" xfId="50" applyFont="1" applyFill="1" applyBorder="1" applyAlignment="1" applyProtection="1">
      <alignment horizontal="center" vertical="center"/>
      <protection/>
    </xf>
    <xf numFmtId="38" fontId="114" fillId="0" borderId="52" xfId="50" applyFont="1" applyFill="1" applyBorder="1" applyAlignment="1" applyProtection="1">
      <alignment horizontal="center" vertical="center"/>
      <protection locked="0"/>
    </xf>
    <xf numFmtId="38" fontId="114" fillId="0" borderId="53" xfId="50" applyFont="1" applyFill="1" applyBorder="1" applyAlignment="1" applyProtection="1">
      <alignment horizontal="right" vertical="center"/>
      <protection/>
    </xf>
    <xf numFmtId="38" fontId="124" fillId="0" borderId="53" xfId="50" applyFont="1" applyFill="1" applyBorder="1" applyAlignment="1" applyProtection="1">
      <alignment horizontal="right" vertical="center"/>
      <protection/>
    </xf>
    <xf numFmtId="0" fontId="122" fillId="0" borderId="40" xfId="0" applyFont="1" applyBorder="1" applyAlignment="1" applyProtection="1">
      <alignment horizontal="center" vertical="center"/>
      <protection locked="0"/>
    </xf>
    <xf numFmtId="38" fontId="124" fillId="0" borderId="50" xfId="50" applyFont="1" applyFill="1" applyBorder="1" applyAlignment="1" applyProtection="1">
      <alignment horizontal="right" vertical="center"/>
      <protection/>
    </xf>
    <xf numFmtId="38" fontId="124" fillId="0" borderId="52" xfId="50" applyFont="1" applyFill="1" applyBorder="1" applyAlignment="1" applyProtection="1">
      <alignment horizontal="center" vertical="center"/>
      <protection/>
    </xf>
    <xf numFmtId="38" fontId="114" fillId="0" borderId="54" xfId="50" applyFont="1" applyFill="1" applyBorder="1" applyAlignment="1" applyProtection="1">
      <alignment horizontal="right" vertical="center"/>
      <protection/>
    </xf>
    <xf numFmtId="38" fontId="114" fillId="0" borderId="55" xfId="50" applyFont="1" applyFill="1" applyBorder="1" applyAlignment="1" applyProtection="1">
      <alignment horizontal="right" vertical="center"/>
      <protection/>
    </xf>
    <xf numFmtId="38" fontId="114" fillId="0" borderId="56" xfId="50" applyFont="1" applyFill="1" applyBorder="1" applyAlignment="1" applyProtection="1">
      <alignment horizontal="right" vertical="center"/>
      <protection/>
    </xf>
    <xf numFmtId="0" fontId="130" fillId="0" borderId="41" xfId="0" applyFont="1" applyBorder="1" applyAlignment="1" applyProtection="1">
      <alignment horizontal="center" vertical="center"/>
      <protection locked="0"/>
    </xf>
    <xf numFmtId="38" fontId="114" fillId="0" borderId="20" xfId="50" applyFont="1" applyFill="1" applyBorder="1" applyAlignment="1" applyProtection="1">
      <alignment horizontal="right" vertical="center"/>
      <protection locked="0"/>
    </xf>
    <xf numFmtId="38" fontId="122" fillId="0" borderId="0" xfId="50" applyFont="1" applyFill="1" applyBorder="1" applyAlignment="1" applyProtection="1">
      <alignment horizontal="left" vertical="center"/>
      <protection/>
    </xf>
    <xf numFmtId="0" fontId="130" fillId="0" borderId="41" xfId="0" applyFont="1" applyFill="1" applyBorder="1" applyAlignment="1" applyProtection="1">
      <alignment horizontal="center" vertical="center"/>
      <protection locked="0"/>
    </xf>
    <xf numFmtId="0" fontId="131" fillId="0" borderId="0" xfId="0" applyFont="1" applyAlignment="1">
      <alignment vertical="center"/>
    </xf>
    <xf numFmtId="0" fontId="103" fillId="0" borderId="0" xfId="0" applyFont="1" applyAlignment="1">
      <alignment vertical="center"/>
    </xf>
    <xf numFmtId="0" fontId="103" fillId="0" borderId="0" xfId="0" applyFont="1" applyAlignment="1" applyProtection="1">
      <alignment vertical="center"/>
      <protection locked="0"/>
    </xf>
    <xf numFmtId="0" fontId="103" fillId="0" borderId="0" xfId="0" applyFont="1" applyAlignment="1" applyProtection="1">
      <alignment horizontal="left" vertical="center"/>
      <protection locked="0"/>
    </xf>
    <xf numFmtId="0" fontId="132" fillId="0" borderId="0" xfId="0" applyFont="1" applyAlignment="1" applyProtection="1">
      <alignment horizontal="center" vertical="center"/>
      <protection locked="0"/>
    </xf>
    <xf numFmtId="0" fontId="133" fillId="0" borderId="0" xfId="0" applyFont="1" applyAlignment="1">
      <alignment vertical="center"/>
    </xf>
    <xf numFmtId="0" fontId="134" fillId="0" borderId="0" xfId="0" applyFont="1" applyAlignment="1">
      <alignment vertical="center"/>
    </xf>
    <xf numFmtId="0" fontId="103" fillId="0" borderId="0" xfId="0" applyFont="1" applyAlignment="1">
      <alignment horizontal="left" vertical="center"/>
    </xf>
    <xf numFmtId="0" fontId="135" fillId="0" borderId="0" xfId="0" applyFont="1" applyAlignment="1" applyProtection="1">
      <alignment horizontal="center" vertical="center"/>
      <protection locked="0"/>
    </xf>
    <xf numFmtId="0" fontId="103" fillId="0" borderId="0" xfId="0" applyFont="1" applyAlignment="1" applyProtection="1">
      <alignment horizontal="center" vertical="center"/>
      <protection locked="0"/>
    </xf>
    <xf numFmtId="0" fontId="136" fillId="0" borderId="0" xfId="0" applyFont="1" applyAlignment="1" applyProtection="1">
      <alignment horizontal="right" vertical="center"/>
      <protection locked="0"/>
    </xf>
    <xf numFmtId="0" fontId="137" fillId="0" borderId="57" xfId="0" applyFont="1" applyBorder="1" applyAlignment="1" applyProtection="1">
      <alignment horizontal="left" vertical="center"/>
      <protection locked="0"/>
    </xf>
    <xf numFmtId="0" fontId="138" fillId="0" borderId="57" xfId="0" applyFont="1" applyBorder="1" applyAlignment="1" applyProtection="1">
      <alignment horizontal="center" vertical="center"/>
      <protection locked="0"/>
    </xf>
    <xf numFmtId="38" fontId="138" fillId="0" borderId="57" xfId="50" applyFont="1" applyBorder="1" applyAlignment="1" applyProtection="1">
      <alignment horizontal="right" vertical="center"/>
      <protection locked="0"/>
    </xf>
    <xf numFmtId="0" fontId="138" fillId="0" borderId="58" xfId="0" applyFont="1" applyFill="1" applyBorder="1" applyAlignment="1" applyProtection="1">
      <alignment vertical="center"/>
      <protection locked="0"/>
    </xf>
    <xf numFmtId="0" fontId="138" fillId="0" borderId="59" xfId="0" applyFont="1" applyFill="1" applyBorder="1" applyAlignment="1" applyProtection="1">
      <alignment vertical="center"/>
      <protection locked="0"/>
    </xf>
    <xf numFmtId="0" fontId="138" fillId="0" borderId="0" xfId="0" applyFont="1" applyBorder="1" applyAlignment="1" applyProtection="1">
      <alignment horizontal="left" vertical="center"/>
      <protection locked="0"/>
    </xf>
    <xf numFmtId="0" fontId="138" fillId="0" borderId="0" xfId="0" applyFont="1" applyBorder="1" applyAlignment="1" applyProtection="1">
      <alignment horizontal="center" vertical="center"/>
      <protection locked="0"/>
    </xf>
    <xf numFmtId="38" fontId="138" fillId="0" borderId="0" xfId="50" applyFont="1" applyFill="1" applyBorder="1" applyAlignment="1" applyProtection="1">
      <alignment horizontal="center" vertical="center"/>
      <protection locked="0"/>
    </xf>
    <xf numFmtId="0" fontId="138" fillId="0" borderId="0" xfId="0" applyFont="1" applyBorder="1" applyAlignment="1" applyProtection="1">
      <alignment vertical="center"/>
      <protection locked="0"/>
    </xf>
    <xf numFmtId="0" fontId="138" fillId="0" borderId="36" xfId="0" applyFont="1" applyFill="1" applyBorder="1" applyAlignment="1" applyProtection="1">
      <alignment horizontal="centerContinuous" vertical="center" shrinkToFit="1"/>
      <protection locked="0"/>
    </xf>
    <xf numFmtId="0" fontId="138" fillId="0" borderId="37" xfId="0" applyFont="1" applyFill="1" applyBorder="1" applyAlignment="1" applyProtection="1">
      <alignment horizontal="centerContinuous" vertical="center"/>
      <protection locked="0"/>
    </xf>
    <xf numFmtId="0" fontId="138" fillId="0" borderId="49" xfId="0" applyFont="1" applyBorder="1" applyAlignment="1" applyProtection="1">
      <alignment horizontal="left" vertical="center"/>
      <protection locked="0"/>
    </xf>
    <xf numFmtId="0" fontId="138" fillId="0" borderId="49" xfId="0" applyFont="1" applyBorder="1" applyAlignment="1" applyProtection="1">
      <alignment horizontal="center" vertical="center"/>
      <protection locked="0"/>
    </xf>
    <xf numFmtId="0" fontId="137" fillId="0" borderId="0" xfId="0" applyFont="1" applyBorder="1" applyAlignment="1" applyProtection="1">
      <alignment horizontal="left" vertical="center"/>
      <protection locked="0"/>
    </xf>
    <xf numFmtId="0" fontId="138" fillId="0" borderId="36" xfId="0" applyFont="1" applyFill="1" applyBorder="1" applyAlignment="1" applyProtection="1">
      <alignment vertical="center"/>
      <protection locked="0"/>
    </xf>
    <xf numFmtId="0" fontId="138" fillId="0" borderId="37" xfId="0" applyFont="1" applyFill="1" applyBorder="1" applyAlignment="1" applyProtection="1">
      <alignment vertical="center"/>
      <protection locked="0"/>
    </xf>
    <xf numFmtId="0" fontId="0" fillId="0" borderId="0" xfId="0" applyAlignment="1">
      <alignment vertical="center"/>
    </xf>
    <xf numFmtId="0" fontId="0" fillId="0" borderId="0" xfId="0" applyAlignment="1" applyProtection="1">
      <alignment horizontal="right" vertical="center"/>
      <protection locked="0"/>
    </xf>
    <xf numFmtId="0" fontId="137" fillId="0" borderId="49" xfId="0" applyFont="1" applyBorder="1" applyAlignment="1" applyProtection="1">
      <alignment horizontal="left" vertical="center"/>
      <protection locked="0"/>
    </xf>
    <xf numFmtId="0" fontId="138" fillId="0" borderId="37" xfId="0" applyFont="1" applyBorder="1" applyAlignment="1" applyProtection="1">
      <alignment horizontal="center" vertical="center"/>
      <protection locked="0"/>
    </xf>
    <xf numFmtId="0" fontId="137" fillId="0" borderId="10" xfId="0" applyFont="1" applyBorder="1" applyAlignment="1" applyProtection="1">
      <alignment horizontal="left" vertical="center"/>
      <protection locked="0"/>
    </xf>
    <xf numFmtId="0" fontId="138" fillId="0" borderId="10" xfId="0" applyFont="1" applyBorder="1" applyAlignment="1" applyProtection="1">
      <alignment horizontal="center" vertical="center"/>
      <protection locked="0"/>
    </xf>
    <xf numFmtId="0" fontId="137" fillId="0" borderId="0" xfId="0" applyFont="1" applyBorder="1" applyAlignment="1" applyProtection="1">
      <alignment vertical="center"/>
      <protection locked="0"/>
    </xf>
    <xf numFmtId="38" fontId="138" fillId="0" borderId="0" xfId="50" applyFont="1" applyFill="1" applyBorder="1" applyAlignment="1" applyProtection="1">
      <alignment vertical="center"/>
      <protection locked="0"/>
    </xf>
    <xf numFmtId="0" fontId="138" fillId="0" borderId="0" xfId="0" applyFont="1" applyFill="1" applyBorder="1" applyAlignment="1" applyProtection="1">
      <alignment vertical="center"/>
      <protection locked="0"/>
    </xf>
    <xf numFmtId="0" fontId="138" fillId="0" borderId="0" xfId="0" applyFont="1" applyFill="1" applyBorder="1" applyAlignment="1" applyProtection="1">
      <alignment horizontal="center" vertical="center"/>
      <protection locked="0"/>
    </xf>
    <xf numFmtId="0" fontId="139" fillId="0" borderId="0" xfId="0" applyFont="1" applyAlignment="1">
      <alignment vertical="center" wrapText="1"/>
    </xf>
    <xf numFmtId="0" fontId="0" fillId="0" borderId="0" xfId="0" applyFont="1" applyAlignment="1">
      <alignment vertical="center"/>
    </xf>
    <xf numFmtId="0" fontId="0" fillId="0" borderId="0" xfId="0" applyAlignment="1">
      <alignment horizontal="left" vertical="center"/>
    </xf>
    <xf numFmtId="0" fontId="128" fillId="0" borderId="0" xfId="0" applyFont="1" applyAlignment="1">
      <alignment vertical="center"/>
    </xf>
    <xf numFmtId="0" fontId="118" fillId="0" borderId="0" xfId="0" applyFont="1" applyAlignment="1" quotePrefix="1">
      <alignment horizontal="center" vertical="center"/>
    </xf>
    <xf numFmtId="0" fontId="118"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114" fillId="0" borderId="60" xfId="0" applyFont="1" applyBorder="1" applyAlignment="1">
      <alignment vertical="center"/>
    </xf>
    <xf numFmtId="0" fontId="0" fillId="0" borderId="0" xfId="0" applyFont="1" applyBorder="1" applyAlignment="1">
      <alignment horizontal="right" vertical="center"/>
    </xf>
    <xf numFmtId="0" fontId="0" fillId="0" borderId="18" xfId="0" applyBorder="1" applyAlignment="1">
      <alignment horizontal="center" vertical="center"/>
    </xf>
    <xf numFmtId="0" fontId="116" fillId="0" borderId="18" xfId="0" applyFont="1" applyBorder="1" applyAlignment="1">
      <alignment horizontal="center" vertical="center"/>
    </xf>
    <xf numFmtId="0" fontId="116" fillId="0" borderId="18" xfId="0" applyFont="1" applyBorder="1" applyAlignment="1">
      <alignment horizontal="center" vertical="center" shrinkToFit="1"/>
    </xf>
    <xf numFmtId="0" fontId="114" fillId="0" borderId="61" xfId="0" applyFont="1" applyBorder="1" applyAlignment="1">
      <alignment vertical="center" shrinkToFit="1"/>
    </xf>
    <xf numFmtId="0" fontId="0" fillId="0" borderId="59" xfId="0" applyFont="1" applyBorder="1" applyAlignment="1">
      <alignment horizontal="right" vertical="center"/>
    </xf>
    <xf numFmtId="0" fontId="0" fillId="0" borderId="62" xfId="0" applyFont="1" applyBorder="1" applyAlignment="1">
      <alignment horizontal="center" vertical="center"/>
    </xf>
    <xf numFmtId="0" fontId="0" fillId="6" borderId="63" xfId="0" applyFont="1" applyFill="1" applyBorder="1" applyAlignment="1">
      <alignment horizontal="center" vertical="center"/>
    </xf>
    <xf numFmtId="0" fontId="0" fillId="34" borderId="64" xfId="0" applyFont="1" applyFill="1" applyBorder="1" applyAlignment="1">
      <alignment horizontal="center" vertical="center"/>
    </xf>
    <xf numFmtId="0" fontId="114" fillId="0" borderId="61" xfId="0" applyFont="1" applyBorder="1" applyAlignment="1">
      <alignment vertical="center"/>
    </xf>
    <xf numFmtId="0" fontId="0" fillId="3" borderId="65" xfId="0" applyFont="1" applyFill="1" applyBorder="1" applyAlignment="1">
      <alignment horizontal="center" vertical="center"/>
    </xf>
    <xf numFmtId="0" fontId="0" fillId="6" borderId="61" xfId="0" applyFont="1" applyFill="1" applyBorder="1" applyAlignment="1">
      <alignment horizontal="center" vertical="center"/>
    </xf>
    <xf numFmtId="0" fontId="114" fillId="0" borderId="66" xfId="0" applyFont="1" applyBorder="1" applyAlignment="1">
      <alignment vertical="center"/>
    </xf>
    <xf numFmtId="0" fontId="0" fillId="0" borderId="67" xfId="0" applyFont="1" applyBorder="1" applyAlignment="1">
      <alignment horizontal="center" vertical="center"/>
    </xf>
    <xf numFmtId="0" fontId="103" fillId="6" borderId="68" xfId="0" applyFont="1" applyFill="1" applyBorder="1" applyAlignment="1">
      <alignment horizontal="center" wrapText="1"/>
    </xf>
    <xf numFmtId="0" fontId="114" fillId="0" borderId="0" xfId="0" applyFont="1" applyFill="1" applyBorder="1" applyAlignment="1">
      <alignment vertical="center"/>
    </xf>
    <xf numFmtId="0" fontId="0" fillId="3" borderId="69" xfId="0" applyFont="1" applyFill="1" applyBorder="1" applyAlignment="1">
      <alignment horizontal="center" vertical="center"/>
    </xf>
    <xf numFmtId="0" fontId="0" fillId="6" borderId="68" xfId="0" applyFont="1" applyFill="1" applyBorder="1" applyAlignment="1">
      <alignment horizontal="center" vertical="center"/>
    </xf>
    <xf numFmtId="0" fontId="103" fillId="34" borderId="63" xfId="0" applyFont="1" applyFill="1" applyBorder="1" applyAlignment="1">
      <alignment horizontal="center" vertical="center" wrapText="1"/>
    </xf>
    <xf numFmtId="0" fontId="0" fillId="0" borderId="0" xfId="0" applyFill="1" applyBorder="1" applyAlignment="1">
      <alignment vertical="center"/>
    </xf>
    <xf numFmtId="0" fontId="0" fillId="3" borderId="6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61" xfId="0" applyFont="1" applyBorder="1" applyAlignment="1">
      <alignment horizontal="center" vertical="center"/>
    </xf>
    <xf numFmtId="0" fontId="22" fillId="0" borderId="0" xfId="0" applyFont="1" applyAlignment="1">
      <alignment vertical="center"/>
    </xf>
    <xf numFmtId="0" fontId="140" fillId="0" borderId="0" xfId="0" applyFont="1" applyAlignment="1">
      <alignment vertical="center"/>
    </xf>
    <xf numFmtId="0" fontId="114" fillId="0" borderId="18" xfId="0" applyFont="1" applyBorder="1" applyAlignment="1">
      <alignment vertical="center"/>
    </xf>
    <xf numFmtId="0" fontId="124" fillId="0" borderId="18" xfId="0" applyFont="1" applyBorder="1" applyAlignment="1">
      <alignment horizontal="center" vertical="center"/>
    </xf>
    <xf numFmtId="0" fontId="114" fillId="0" borderId="70" xfId="0" applyFont="1" applyBorder="1" applyAlignment="1">
      <alignment vertical="center"/>
    </xf>
    <xf numFmtId="0" fontId="124" fillId="0" borderId="70" xfId="0" applyFont="1" applyBorder="1" applyAlignment="1">
      <alignment vertical="center"/>
    </xf>
    <xf numFmtId="0" fontId="114" fillId="0" borderId="17" xfId="0" applyFont="1" applyBorder="1" applyAlignment="1">
      <alignment vertical="center"/>
    </xf>
    <xf numFmtId="0" fontId="124" fillId="0" borderId="17" xfId="0" applyFont="1" applyBorder="1" applyAlignment="1">
      <alignment vertical="center"/>
    </xf>
    <xf numFmtId="0" fontId="0" fillId="3"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66"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57" xfId="0" applyFont="1" applyBorder="1" applyAlignment="1">
      <alignment vertical="center"/>
    </xf>
    <xf numFmtId="0" fontId="0" fillId="0" borderId="0" xfId="0" applyBorder="1" applyAlignment="1">
      <alignment vertical="center"/>
    </xf>
    <xf numFmtId="0" fontId="8" fillId="0" borderId="70" xfId="0" applyFont="1" applyBorder="1" applyAlignment="1">
      <alignment vertical="center"/>
    </xf>
    <xf numFmtId="0" fontId="0" fillId="6" borderId="18" xfId="0" applyFont="1" applyFill="1" applyBorder="1" applyAlignment="1">
      <alignment horizontal="center" vertical="center"/>
    </xf>
    <xf numFmtId="0" fontId="0" fillId="34" borderId="18" xfId="0" applyFont="1" applyFill="1" applyBorder="1" applyAlignment="1">
      <alignment horizontal="center" vertical="center"/>
    </xf>
    <xf numFmtId="0" fontId="0" fillId="3" borderId="18" xfId="0" applyFont="1" applyFill="1" applyBorder="1" applyAlignment="1">
      <alignment horizontal="center" vertical="center"/>
    </xf>
    <xf numFmtId="0" fontId="141" fillId="0" borderId="0" xfId="0" applyFont="1" applyAlignment="1">
      <alignment vertical="center"/>
    </xf>
    <xf numFmtId="0" fontId="142" fillId="0" borderId="0" xfId="0" applyFont="1" applyAlignment="1">
      <alignment vertical="center"/>
    </xf>
    <xf numFmtId="0" fontId="141" fillId="0" borderId="0" xfId="0" applyFont="1" applyFill="1" applyBorder="1" applyAlignment="1">
      <alignment vertical="center"/>
    </xf>
    <xf numFmtId="0" fontId="118" fillId="0" borderId="0" xfId="0" applyFont="1" applyAlignment="1">
      <alignment vertical="center"/>
    </xf>
    <xf numFmtId="0" fontId="122" fillId="0" borderId="0" xfId="0" applyFont="1" applyAlignment="1">
      <alignment vertical="center"/>
    </xf>
    <xf numFmtId="0" fontId="122" fillId="0" borderId="0" xfId="0" applyFont="1" applyAlignment="1">
      <alignment vertical="top"/>
    </xf>
    <xf numFmtId="0" fontId="122" fillId="0" borderId="0" xfId="0" applyFont="1" applyAlignment="1">
      <alignment horizontal="left" vertical="top" indent="1"/>
    </xf>
    <xf numFmtId="0" fontId="114" fillId="0" borderId="0" xfId="0" applyFont="1" applyAlignment="1">
      <alignment horizontal="center" vertical="center"/>
    </xf>
    <xf numFmtId="0" fontId="114" fillId="0" borderId="0" xfId="0" applyFont="1" applyAlignment="1">
      <alignment vertical="center"/>
    </xf>
    <xf numFmtId="0" fontId="114" fillId="0" borderId="59" xfId="0" applyFont="1" applyBorder="1" applyAlignment="1">
      <alignment horizontal="center" vertical="center"/>
    </xf>
    <xf numFmtId="0" fontId="124" fillId="0" borderId="58" xfId="0" applyFont="1" applyBorder="1" applyAlignment="1">
      <alignment vertical="center"/>
    </xf>
    <xf numFmtId="0" fontId="114" fillId="35" borderId="72" xfId="0" applyFont="1" applyFill="1" applyBorder="1" applyAlignment="1">
      <alignment vertical="top"/>
    </xf>
    <xf numFmtId="0" fontId="124" fillId="0" borderId="58" xfId="0" applyFont="1" applyBorder="1" applyAlignment="1">
      <alignment vertical="top" wrapText="1"/>
    </xf>
    <xf numFmtId="0" fontId="114" fillId="0" borderId="72" xfId="0" applyFont="1" applyBorder="1" applyAlignment="1">
      <alignment vertical="top"/>
    </xf>
    <xf numFmtId="0" fontId="117" fillId="0" borderId="10" xfId="0" applyFont="1" applyBorder="1" applyAlignment="1" applyProtection="1">
      <alignment vertical="center"/>
      <protection/>
    </xf>
    <xf numFmtId="0" fontId="0" fillId="0" borderId="73"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43" fillId="0" borderId="0" xfId="0" applyFont="1" applyBorder="1" applyAlignment="1" applyProtection="1">
      <alignment horizontal="left" vertical="center"/>
      <protection locked="0"/>
    </xf>
    <xf numFmtId="0" fontId="143" fillId="0" borderId="0" xfId="0" applyFont="1" applyBorder="1" applyAlignment="1" applyProtection="1">
      <alignment vertical="center"/>
      <protection locked="0"/>
    </xf>
    <xf numFmtId="0" fontId="144" fillId="0" borderId="0" xfId="0" applyFont="1" applyAlignment="1" applyProtection="1">
      <alignment vertical="center"/>
      <protection locked="0"/>
    </xf>
    <xf numFmtId="0" fontId="125" fillId="0" borderId="49" xfId="0" applyFont="1" applyBorder="1" applyAlignment="1" applyProtection="1">
      <alignment vertical="center"/>
      <protection locked="0"/>
    </xf>
    <xf numFmtId="0" fontId="132" fillId="0" borderId="0" xfId="0" applyFont="1" applyAlignment="1">
      <alignment vertical="center"/>
    </xf>
    <xf numFmtId="0" fontId="145" fillId="0" borderId="0" xfId="0" applyFont="1" applyAlignment="1">
      <alignment horizontal="left" vertical="center"/>
    </xf>
    <xf numFmtId="0" fontId="115" fillId="0" borderId="0" xfId="0" applyFont="1" applyAlignment="1">
      <alignment vertical="center"/>
    </xf>
    <xf numFmtId="0" fontId="125" fillId="33" borderId="0" xfId="0" applyFont="1" applyFill="1" applyAlignment="1" applyProtection="1">
      <alignment horizontal="left" vertical="center"/>
      <protection locked="0"/>
    </xf>
    <xf numFmtId="0" fontId="117" fillId="33" borderId="0" xfId="0" applyFont="1" applyFill="1" applyAlignment="1" applyProtection="1">
      <alignment horizontal="left" vertical="center"/>
      <protection locked="0"/>
    </xf>
    <xf numFmtId="0" fontId="146" fillId="33" borderId="0" xfId="0" applyFont="1" applyFill="1" applyAlignment="1" applyProtection="1">
      <alignment horizontal="left" vertical="center" wrapText="1"/>
      <protection locked="0"/>
    </xf>
    <xf numFmtId="0" fontId="146" fillId="33" borderId="0" xfId="0" applyFont="1" applyFill="1" applyAlignment="1" applyProtection="1">
      <alignment vertical="center" wrapText="1"/>
      <protection locked="0"/>
    </xf>
    <xf numFmtId="0" fontId="147" fillId="0" borderId="0" xfId="0" applyFont="1" applyAlignment="1">
      <alignment horizontal="left" vertical="center"/>
    </xf>
    <xf numFmtId="0" fontId="128" fillId="0" borderId="0" xfId="0" applyFont="1" applyAlignment="1">
      <alignment horizontal="left" vertical="center"/>
    </xf>
    <xf numFmtId="0" fontId="133" fillId="0" borderId="0" xfId="0" applyFont="1" applyAlignment="1">
      <alignment horizontal="left" vertical="center"/>
    </xf>
    <xf numFmtId="0" fontId="148" fillId="0" borderId="0" xfId="0" applyFont="1" applyAlignment="1">
      <alignment horizontal="left" vertical="center"/>
    </xf>
    <xf numFmtId="0" fontId="122" fillId="0" borderId="74" xfId="0" applyFont="1" applyFill="1" applyBorder="1" applyAlignment="1" applyProtection="1">
      <alignment horizontal="center" vertical="center"/>
      <protection locked="0"/>
    </xf>
    <xf numFmtId="38" fontId="114" fillId="0" borderId="75" xfId="50" applyFont="1" applyFill="1" applyBorder="1" applyAlignment="1" applyProtection="1">
      <alignment horizontal="right" vertical="center"/>
      <protection/>
    </xf>
    <xf numFmtId="38" fontId="114" fillId="0" borderId="76" xfId="50" applyFont="1" applyFill="1" applyBorder="1" applyAlignment="1" applyProtection="1">
      <alignment horizontal="right" vertical="center"/>
      <protection/>
    </xf>
    <xf numFmtId="38" fontId="114" fillId="0" borderId="77" xfId="50" applyFont="1" applyFill="1" applyBorder="1" applyAlignment="1" applyProtection="1">
      <alignment horizontal="right" vertical="center"/>
      <protection/>
    </xf>
    <xf numFmtId="38" fontId="114" fillId="0" borderId="77" xfId="50" applyFont="1" applyFill="1" applyBorder="1" applyAlignment="1" applyProtection="1">
      <alignment horizontal="center" vertical="center"/>
      <protection locked="0"/>
    </xf>
    <xf numFmtId="38" fontId="114" fillId="0" borderId="77" xfId="50" applyFont="1" applyFill="1" applyBorder="1" applyAlignment="1" applyProtection="1">
      <alignment horizontal="right" vertical="center"/>
      <protection locked="0"/>
    </xf>
    <xf numFmtId="38" fontId="114" fillId="0" borderId="77" xfId="50" applyFont="1" applyFill="1" applyBorder="1" applyAlignment="1" applyProtection="1">
      <alignment horizontal="center" vertical="center"/>
      <protection/>
    </xf>
    <xf numFmtId="38" fontId="114" fillId="0" borderId="78" xfId="50" applyFont="1" applyFill="1" applyBorder="1" applyAlignment="1" applyProtection="1">
      <alignment horizontal="right" vertical="center"/>
      <protection/>
    </xf>
    <xf numFmtId="0" fontId="0" fillId="0" borderId="70"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136" fillId="0" borderId="17"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wrapText="1"/>
      <protection locked="0"/>
    </xf>
    <xf numFmtId="0" fontId="0" fillId="0" borderId="70" xfId="0" applyFont="1" applyBorder="1" applyAlignment="1" applyProtection="1">
      <alignment vertical="center"/>
      <protection locked="0"/>
    </xf>
    <xf numFmtId="0" fontId="0" fillId="0" borderId="62" xfId="0" applyFont="1" applyBorder="1" applyAlignment="1" applyProtection="1">
      <alignment horizontal="center" vertical="center" shrinkToFit="1"/>
      <protection locked="0"/>
    </xf>
    <xf numFmtId="0" fontId="149" fillId="0" borderId="17"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0" xfId="0" applyFont="1" applyBorder="1" applyAlignment="1" applyProtection="1">
      <alignment horizontal="left"/>
      <protection locked="0"/>
    </xf>
    <xf numFmtId="0" fontId="150" fillId="0" borderId="0" xfId="0" applyFont="1" applyAlignment="1" applyProtection="1">
      <alignment vertical="center"/>
      <protection locked="0"/>
    </xf>
    <xf numFmtId="0" fontId="150" fillId="0" borderId="49" xfId="0" applyFont="1" applyBorder="1" applyAlignment="1" applyProtection="1">
      <alignment vertical="center"/>
      <protection locked="0"/>
    </xf>
    <xf numFmtId="0" fontId="122" fillId="0" borderId="70" xfId="0" applyFont="1" applyBorder="1" applyAlignment="1">
      <alignment vertical="center" shrinkToFit="1"/>
    </xf>
    <xf numFmtId="31" fontId="0" fillId="0" borderId="0" xfId="0" applyNumberFormat="1" applyAlignment="1">
      <alignment vertical="center"/>
    </xf>
    <xf numFmtId="0" fontId="0" fillId="0" borderId="12" xfId="0" applyFill="1" applyBorder="1" applyAlignment="1" applyProtection="1">
      <alignment horizontal="center" vertical="center"/>
      <protection locked="0"/>
    </xf>
    <xf numFmtId="38" fontId="151" fillId="0" borderId="0" xfId="50" applyFont="1" applyFill="1" applyBorder="1" applyAlignment="1" applyProtection="1">
      <alignment vertical="center"/>
      <protection locked="0"/>
    </xf>
    <xf numFmtId="0" fontId="143" fillId="0" borderId="0" xfId="0" applyFont="1" applyAlignment="1" applyProtection="1">
      <alignment horizontal="left" vertical="center"/>
      <protection locked="0"/>
    </xf>
    <xf numFmtId="194" fontId="0" fillId="33" borderId="0" xfId="50" applyNumberFormat="1"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126" fillId="0" borderId="0" xfId="0" applyFont="1" applyAlignment="1">
      <alignment vertical="center"/>
    </xf>
    <xf numFmtId="0" fontId="143" fillId="0" borderId="0" xfId="0" applyFont="1" applyAlignment="1">
      <alignment vertical="center"/>
    </xf>
    <xf numFmtId="0" fontId="152" fillId="0" borderId="0" xfId="0" applyFont="1" applyAlignment="1">
      <alignment vertical="center"/>
    </xf>
    <xf numFmtId="38" fontId="153" fillId="36" borderId="52" xfId="50" applyFont="1" applyFill="1" applyBorder="1" applyAlignment="1" applyProtection="1">
      <alignment horizontal="right" vertical="center"/>
      <protection/>
    </xf>
    <xf numFmtId="0" fontId="0" fillId="0" borderId="7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150" fillId="0" borderId="0" xfId="0" applyFont="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117" fillId="0" borderId="49" xfId="0" applyFont="1" applyBorder="1" applyAlignment="1" applyProtection="1">
      <alignment vertical="center" wrapText="1"/>
      <protection/>
    </xf>
    <xf numFmtId="0" fontId="117" fillId="0" borderId="10" xfId="0" applyFont="1" applyBorder="1" applyAlignment="1" applyProtection="1">
      <alignment vertical="center"/>
      <protection/>
    </xf>
    <xf numFmtId="0" fontId="113" fillId="0" borderId="10" xfId="0" applyFont="1" applyBorder="1" applyAlignment="1" applyProtection="1">
      <alignment vertical="center"/>
      <protection/>
    </xf>
    <xf numFmtId="58" fontId="154" fillId="0" borderId="10" xfId="0" applyNumberFormat="1" applyFont="1" applyBorder="1" applyAlignment="1" applyProtection="1">
      <alignment horizontal="left" vertical="center"/>
      <protection/>
    </xf>
    <xf numFmtId="0" fontId="113" fillId="0" borderId="0" xfId="0" applyFont="1" applyAlignment="1" applyProtection="1">
      <alignment horizontal="left" vertical="center"/>
      <protection locked="0"/>
    </xf>
    <xf numFmtId="0" fontId="113" fillId="0" borderId="47" xfId="0" applyFont="1" applyBorder="1" applyAlignment="1" applyProtection="1">
      <alignment horizontal="left" vertical="center"/>
      <protection locked="0"/>
    </xf>
    <xf numFmtId="0" fontId="0" fillId="0" borderId="73"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03" fillId="0" borderId="80" xfId="0" applyFont="1" applyBorder="1" applyAlignment="1" applyProtection="1">
      <alignment horizontal="center" vertical="center"/>
      <protection locked="0"/>
    </xf>
    <xf numFmtId="0" fontId="103" fillId="0" borderId="81" xfId="0" applyFont="1" applyBorder="1" applyAlignment="1" applyProtection="1">
      <alignment horizontal="center" vertical="center"/>
      <protection locked="0"/>
    </xf>
    <xf numFmtId="0" fontId="155" fillId="0" borderId="82" xfId="0" applyFont="1" applyBorder="1" applyAlignment="1" applyProtection="1">
      <alignment horizontal="center" vertical="center"/>
      <protection locked="0"/>
    </xf>
    <xf numFmtId="0" fontId="155" fillId="0" borderId="83" xfId="0" applyFont="1" applyBorder="1" applyAlignment="1" applyProtection="1">
      <alignment horizontal="center" vertical="center"/>
      <protection locked="0"/>
    </xf>
    <xf numFmtId="0" fontId="0" fillId="7" borderId="84" xfId="0" applyFill="1" applyBorder="1" applyAlignment="1" applyProtection="1">
      <alignment horizontal="center" vertical="center"/>
      <protection locked="0"/>
    </xf>
    <xf numFmtId="0" fontId="0" fillId="7" borderId="85" xfId="0" applyFill="1" applyBorder="1" applyAlignment="1" applyProtection="1">
      <alignment horizontal="center" vertical="center"/>
      <protection locked="0"/>
    </xf>
    <xf numFmtId="0" fontId="155" fillId="0" borderId="86" xfId="0" applyFont="1" applyBorder="1" applyAlignment="1" applyProtection="1">
      <alignment horizontal="center" vertical="center"/>
      <protection locked="0"/>
    </xf>
    <xf numFmtId="0" fontId="155" fillId="0" borderId="87" xfId="0" applyFont="1" applyBorder="1" applyAlignment="1" applyProtection="1">
      <alignment horizontal="center" vertical="center"/>
      <protection locked="0"/>
    </xf>
    <xf numFmtId="0" fontId="0" fillId="7" borderId="88" xfId="0" applyFill="1" applyBorder="1" applyAlignment="1" applyProtection="1">
      <alignment horizontal="center" vertical="center"/>
      <protection locked="0"/>
    </xf>
    <xf numFmtId="0" fontId="0" fillId="7" borderId="89" xfId="0" applyFill="1" applyBorder="1" applyAlignment="1" applyProtection="1">
      <alignment horizontal="center" vertical="center"/>
      <protection locked="0"/>
    </xf>
    <xf numFmtId="0" fontId="155" fillId="0" borderId="90" xfId="0" applyFont="1" applyBorder="1" applyAlignment="1" applyProtection="1">
      <alignment horizontal="center" vertical="center"/>
      <protection locked="0"/>
    </xf>
    <xf numFmtId="0" fontId="155" fillId="0" borderId="91" xfId="0" applyFont="1" applyBorder="1" applyAlignment="1" applyProtection="1">
      <alignment horizontal="center" vertical="center"/>
      <protection locked="0"/>
    </xf>
    <xf numFmtId="0" fontId="0" fillId="7" borderId="92" xfId="0" applyFill="1" applyBorder="1" applyAlignment="1" applyProtection="1">
      <alignment horizontal="center" vertical="center"/>
      <protection locked="0"/>
    </xf>
    <xf numFmtId="0" fontId="0" fillId="7" borderId="93" xfId="0" applyFill="1" applyBorder="1" applyAlignment="1" applyProtection="1">
      <alignment horizontal="center" vertical="center"/>
      <protection locked="0"/>
    </xf>
    <xf numFmtId="0" fontId="113" fillId="0" borderId="39" xfId="0" applyFont="1" applyBorder="1" applyAlignment="1" applyProtection="1">
      <alignment vertical="center"/>
      <protection locked="0"/>
    </xf>
    <xf numFmtId="0" fontId="113" fillId="0" borderId="47" xfId="0" applyFont="1" applyBorder="1" applyAlignment="1" applyProtection="1">
      <alignment vertical="center"/>
      <protection locked="0"/>
    </xf>
    <xf numFmtId="0" fontId="115" fillId="0" borderId="86" xfId="0" applyFont="1" applyFill="1" applyBorder="1" applyAlignment="1" applyProtection="1">
      <alignment horizontal="left" vertical="center"/>
      <protection locked="0"/>
    </xf>
    <xf numFmtId="0" fontId="115" fillId="0" borderId="94" xfId="0" applyFont="1" applyFill="1" applyBorder="1" applyAlignment="1" applyProtection="1">
      <alignment horizontal="left" vertical="center"/>
      <protection locked="0"/>
    </xf>
    <xf numFmtId="0" fontId="0" fillId="0" borderId="95" xfId="0" applyBorder="1" applyAlignment="1" applyProtection="1">
      <alignment horizontal="center" vertical="center"/>
      <protection locked="0"/>
    </xf>
    <xf numFmtId="0" fontId="103" fillId="0" borderId="73" xfId="0" applyFont="1" applyBorder="1" applyAlignment="1" applyProtection="1">
      <alignment horizontal="center" vertical="center"/>
      <protection locked="0"/>
    </xf>
    <xf numFmtId="0" fontId="103" fillId="0" borderId="96" xfId="0" applyFont="1" applyBorder="1" applyAlignment="1" applyProtection="1">
      <alignment horizontal="center" vertical="center"/>
      <protection locked="0"/>
    </xf>
    <xf numFmtId="0" fontId="115" fillId="0" borderId="82" xfId="0" applyFont="1" applyFill="1" applyBorder="1" applyAlignment="1" applyProtection="1">
      <alignment horizontal="left" vertical="center"/>
      <protection locked="0"/>
    </xf>
    <xf numFmtId="0" fontId="115" fillId="0" borderId="97" xfId="0" applyFont="1" applyFill="1" applyBorder="1" applyAlignment="1" applyProtection="1">
      <alignment horizontal="left" vertical="center"/>
      <protection locked="0"/>
    </xf>
    <xf numFmtId="0" fontId="156" fillId="0" borderId="86" xfId="0" applyFont="1" applyFill="1" applyBorder="1" applyAlignment="1" applyProtection="1">
      <alignment horizontal="left" vertical="center" shrinkToFit="1"/>
      <protection locked="0"/>
    </xf>
    <xf numFmtId="0" fontId="156" fillId="0" borderId="94" xfId="0" applyFont="1" applyFill="1" applyBorder="1" applyAlignment="1" applyProtection="1">
      <alignment horizontal="left" vertical="center" shrinkToFit="1"/>
      <protection locked="0"/>
    </xf>
    <xf numFmtId="0" fontId="156" fillId="0" borderId="86" xfId="0" applyFont="1" applyFill="1" applyBorder="1" applyAlignment="1" applyProtection="1">
      <alignment horizontal="left" vertical="center"/>
      <protection locked="0"/>
    </xf>
    <xf numFmtId="0" fontId="156" fillId="0" borderId="94" xfId="0" applyFont="1" applyFill="1" applyBorder="1" applyAlignment="1" applyProtection="1">
      <alignment horizontal="left" vertical="center"/>
      <protection locked="0"/>
    </xf>
    <xf numFmtId="0" fontId="0" fillId="0" borderId="7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46" fillId="33" borderId="0" xfId="0" applyFont="1" applyFill="1" applyAlignment="1" applyProtection="1">
      <alignment horizontal="left" vertical="center" wrapText="1"/>
      <protection locked="0"/>
    </xf>
    <xf numFmtId="58" fontId="91" fillId="0" borderId="0" xfId="0" applyNumberFormat="1" applyFont="1" applyAlignment="1" applyProtection="1">
      <alignment horizontal="center" vertical="center"/>
      <protection locked="0"/>
    </xf>
    <xf numFmtId="0" fontId="91" fillId="0" borderId="0" xfId="0" applyFont="1" applyAlignment="1" applyProtection="1">
      <alignment horizontal="center" vertical="center"/>
      <protection locked="0"/>
    </xf>
    <xf numFmtId="0" fontId="91" fillId="0" borderId="0" xfId="0" applyFont="1" applyAlignment="1" applyProtection="1">
      <alignment horizontal="left" vertical="center"/>
      <protection locked="0"/>
    </xf>
    <xf numFmtId="194" fontId="157" fillId="33" borderId="73" xfId="50" applyNumberFormat="1" applyFont="1" applyFill="1" applyBorder="1" applyAlignment="1" applyProtection="1">
      <alignment horizontal="center" vertical="center"/>
      <protection/>
    </xf>
    <xf numFmtId="194" fontId="157" fillId="33" borderId="95" xfId="50" applyNumberFormat="1" applyFont="1" applyFill="1" applyBorder="1" applyAlignment="1" applyProtection="1">
      <alignment horizontal="center" vertical="center"/>
      <protection/>
    </xf>
    <xf numFmtId="218" fontId="0" fillId="0" borderId="0" xfId="0" applyNumberFormat="1" applyFont="1" applyAlignment="1">
      <alignment horizontal="right" vertical="center"/>
    </xf>
    <xf numFmtId="194" fontId="144" fillId="33" borderId="73" xfId="50" applyNumberFormat="1" applyFont="1" applyFill="1" applyBorder="1" applyAlignment="1" applyProtection="1">
      <alignment horizontal="center" vertical="center"/>
      <protection/>
    </xf>
    <xf numFmtId="194" fontId="144" fillId="33" borderId="95" xfId="50" applyNumberFormat="1" applyFont="1" applyFill="1" applyBorder="1" applyAlignment="1" applyProtection="1">
      <alignment horizontal="center" vertical="center"/>
      <protection/>
    </xf>
    <xf numFmtId="38" fontId="144" fillId="33" borderId="73" xfId="50" applyFont="1" applyFill="1" applyBorder="1" applyAlignment="1" applyProtection="1">
      <alignment horizontal="center" vertical="center"/>
      <protection/>
    </xf>
    <xf numFmtId="38" fontId="144" fillId="33" borderId="95" xfId="50" applyFont="1" applyFill="1" applyBorder="1" applyAlignment="1" applyProtection="1">
      <alignment horizontal="center" vertical="center"/>
      <protection/>
    </xf>
    <xf numFmtId="38" fontId="144" fillId="33" borderId="73" xfId="0" applyNumberFormat="1" applyFont="1" applyFill="1" applyBorder="1" applyAlignment="1" applyProtection="1">
      <alignment horizontal="center" vertical="center"/>
      <protection/>
    </xf>
    <xf numFmtId="38" fontId="144" fillId="33" borderId="95" xfId="0" applyNumberFormat="1" applyFont="1" applyFill="1" applyBorder="1" applyAlignment="1" applyProtection="1">
      <alignment horizontal="center" vertical="center"/>
      <protection/>
    </xf>
    <xf numFmtId="201" fontId="144" fillId="33" borderId="98" xfId="50" applyNumberFormat="1" applyFont="1" applyFill="1" applyBorder="1" applyAlignment="1" applyProtection="1">
      <alignment horizontal="center" vertical="center"/>
      <protection/>
    </xf>
    <xf numFmtId="201" fontId="144" fillId="33" borderId="96" xfId="50" applyNumberFormat="1" applyFont="1" applyFill="1" applyBorder="1" applyAlignment="1" applyProtection="1">
      <alignment horizontal="center" vertical="center"/>
      <protection/>
    </xf>
    <xf numFmtId="201" fontId="144" fillId="33" borderId="99" xfId="50" applyNumberFormat="1" applyFont="1" applyFill="1" applyBorder="1" applyAlignment="1" applyProtection="1">
      <alignment horizontal="center" vertical="center"/>
      <protection/>
    </xf>
    <xf numFmtId="201" fontId="144" fillId="33" borderId="42" xfId="50" applyNumberFormat="1" applyFont="1" applyFill="1" applyBorder="1" applyAlignment="1" applyProtection="1">
      <alignment horizontal="center" vertical="center"/>
      <protection/>
    </xf>
    <xf numFmtId="38" fontId="157" fillId="33" borderId="100" xfId="50" applyFont="1" applyFill="1" applyBorder="1" applyAlignment="1" applyProtection="1">
      <alignment horizontal="center" vertical="center"/>
      <protection/>
    </xf>
    <xf numFmtId="38" fontId="157" fillId="33" borderId="101" xfId="50" applyFont="1" applyFill="1" applyBorder="1" applyAlignment="1" applyProtection="1">
      <alignment horizontal="center" vertical="center"/>
      <protection/>
    </xf>
    <xf numFmtId="38" fontId="158" fillId="33" borderId="0" xfId="50" applyFont="1" applyFill="1" applyBorder="1" applyAlignment="1" applyProtection="1">
      <alignment horizontal="center" vertical="center"/>
      <protection locked="0"/>
    </xf>
    <xf numFmtId="38" fontId="103" fillId="33" borderId="0" xfId="50" applyFont="1" applyFill="1" applyBorder="1" applyAlignment="1" applyProtection="1">
      <alignment horizontal="center" vertical="center"/>
      <protection locked="0"/>
    </xf>
    <xf numFmtId="38" fontId="122" fillId="0" borderId="0" xfId="5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8"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7" fillId="0" borderId="49" xfId="0" applyFont="1" applyFill="1" applyBorder="1" applyAlignment="1" applyProtection="1">
      <alignment vertical="center"/>
      <protection locked="0"/>
    </xf>
    <xf numFmtId="0" fontId="0" fillId="0" borderId="3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137" fillId="0" borderId="54" xfId="0" applyFont="1" applyFill="1" applyBorder="1" applyAlignment="1" applyProtection="1">
      <alignment vertical="center"/>
      <protection locked="0"/>
    </xf>
    <xf numFmtId="0" fontId="137" fillId="0" borderId="56" xfId="0" applyFont="1" applyFill="1" applyBorder="1" applyAlignment="1" applyProtection="1">
      <alignment vertical="center"/>
      <protection locked="0"/>
    </xf>
    <xf numFmtId="0" fontId="137" fillId="0" borderId="20" xfId="0" applyFont="1" applyFill="1" applyBorder="1" applyAlignment="1" applyProtection="1">
      <alignment vertical="center"/>
      <protection locked="0"/>
    </xf>
    <xf numFmtId="0" fontId="137" fillId="0" borderId="19" xfId="0" applyFont="1" applyFill="1" applyBorder="1" applyAlignment="1" applyProtection="1">
      <alignment vertical="center"/>
      <protection locked="0"/>
    </xf>
    <xf numFmtId="0" fontId="0" fillId="0" borderId="10" xfId="0" applyBorder="1" applyAlignment="1" applyProtection="1">
      <alignment horizontal="center" vertical="center"/>
      <protection locked="0"/>
    </xf>
    <xf numFmtId="0" fontId="124" fillId="0" borderId="54" xfId="0" applyFont="1" applyBorder="1" applyAlignment="1">
      <alignment vertical="center"/>
    </xf>
    <xf numFmtId="0" fontId="124" fillId="0" borderId="57" xfId="0" applyFont="1" applyBorder="1" applyAlignment="1">
      <alignment vertical="center"/>
    </xf>
    <xf numFmtId="0" fontId="124" fillId="0" borderId="56" xfId="0" applyFont="1" applyBorder="1" applyAlignment="1">
      <alignment vertical="center"/>
    </xf>
    <xf numFmtId="0" fontId="124" fillId="0" borderId="36" xfId="0" applyFont="1" applyBorder="1" applyAlignment="1">
      <alignment vertical="center"/>
    </xf>
    <xf numFmtId="0" fontId="124" fillId="0" borderId="49" xfId="0" applyFont="1" applyBorder="1" applyAlignment="1">
      <alignment vertical="center"/>
    </xf>
    <xf numFmtId="0" fontId="124" fillId="0" borderId="37" xfId="0" applyFont="1" applyBorder="1" applyAlignment="1">
      <alignment vertical="center"/>
    </xf>
    <xf numFmtId="0" fontId="139" fillId="0" borderId="0" xfId="0" applyFont="1" applyAlignment="1">
      <alignment vertical="center" wrapText="1"/>
    </xf>
    <xf numFmtId="0" fontId="124" fillId="0" borderId="102" xfId="0" applyFont="1" applyBorder="1" applyAlignment="1">
      <alignment horizontal="left" vertical="center"/>
    </xf>
    <xf numFmtId="0" fontId="124" fillId="0" borderId="103" xfId="0" applyFont="1" applyBorder="1" applyAlignment="1">
      <alignment horizontal="left" vertical="center"/>
    </xf>
    <xf numFmtId="0" fontId="124" fillId="0" borderId="104" xfId="0" applyFont="1" applyBorder="1" applyAlignment="1">
      <alignment horizontal="left" vertical="center"/>
    </xf>
    <xf numFmtId="0" fontId="124" fillId="0" borderId="105" xfId="0" applyFont="1" applyBorder="1" applyAlignment="1">
      <alignment vertical="center"/>
    </xf>
    <xf numFmtId="0" fontId="124" fillId="0" borderId="87" xfId="0" applyFont="1" applyBorder="1" applyAlignment="1">
      <alignment vertical="center"/>
    </xf>
    <xf numFmtId="0" fontId="124" fillId="0" borderId="106" xfId="0" applyFont="1" applyBorder="1" applyAlignment="1">
      <alignment vertical="center"/>
    </xf>
    <xf numFmtId="0" fontId="124" fillId="0" borderId="107" xfId="0" applyFont="1" applyBorder="1" applyAlignment="1">
      <alignment vertical="center"/>
    </xf>
    <xf numFmtId="0" fontId="124" fillId="0" borderId="108" xfId="0" applyFont="1" applyBorder="1" applyAlignment="1">
      <alignment vertical="center"/>
    </xf>
    <xf numFmtId="0" fontId="124" fillId="0" borderId="109" xfId="0" applyFont="1" applyBorder="1" applyAlignment="1">
      <alignment vertical="center"/>
    </xf>
    <xf numFmtId="0" fontId="124" fillId="0" borderId="20" xfId="0" applyFont="1" applyBorder="1" applyAlignment="1">
      <alignment horizontal="center" vertical="center"/>
    </xf>
    <xf numFmtId="0" fontId="124" fillId="0" borderId="10" xfId="0" applyFont="1" applyBorder="1" applyAlignment="1">
      <alignment horizontal="center" vertical="center"/>
    </xf>
    <xf numFmtId="0" fontId="124" fillId="0" borderId="19" xfId="0" applyFont="1" applyBorder="1" applyAlignment="1">
      <alignment horizontal="center" vertical="center"/>
    </xf>
    <xf numFmtId="0" fontId="8" fillId="0" borderId="54" xfId="0" applyFont="1" applyBorder="1" applyAlignment="1">
      <alignment vertical="center"/>
    </xf>
    <xf numFmtId="0" fontId="8" fillId="0" borderId="36" xfId="0" applyFont="1" applyBorder="1" applyAlignment="1">
      <alignment vertical="center"/>
    </xf>
    <xf numFmtId="0" fontId="8" fillId="0" borderId="54" xfId="0" applyFont="1" applyBorder="1" applyAlignment="1">
      <alignment vertical="center" shrinkToFit="1"/>
    </xf>
    <xf numFmtId="0" fontId="124" fillId="0" borderId="57" xfId="0" applyFont="1" applyBorder="1" applyAlignment="1">
      <alignment vertical="center" shrinkToFit="1"/>
    </xf>
    <xf numFmtId="0" fontId="124" fillId="0" borderId="56" xfId="0" applyFont="1" applyBorder="1" applyAlignment="1">
      <alignment vertical="center" shrinkToFit="1"/>
    </xf>
    <xf numFmtId="0" fontId="124" fillId="0" borderId="10" xfId="0" applyFont="1" applyBorder="1" applyAlignment="1">
      <alignment vertical="top" wrapText="1"/>
    </xf>
    <xf numFmtId="0" fontId="124" fillId="0" borderId="19" xfId="0" applyFont="1" applyBorder="1" applyAlignment="1">
      <alignment vertical="top" wrapText="1"/>
    </xf>
    <xf numFmtId="0" fontId="124" fillId="0" borderId="20" xfId="0" applyFont="1" applyBorder="1" applyAlignment="1">
      <alignment horizontal="left" vertical="top" wrapText="1"/>
    </xf>
    <xf numFmtId="0" fontId="124" fillId="0" borderId="10" xfId="0" applyFont="1" applyBorder="1" applyAlignment="1">
      <alignment horizontal="left" vertical="top" wrapText="1"/>
    </xf>
    <xf numFmtId="0" fontId="124" fillId="0" borderId="19" xfId="0" applyFont="1" applyBorder="1" applyAlignment="1">
      <alignment horizontal="left" vertical="top" wrapText="1"/>
    </xf>
    <xf numFmtId="0" fontId="153" fillId="0" borderId="0" xfId="0" applyFont="1" applyAlignment="1">
      <alignment vertical="center" wrapText="1"/>
    </xf>
    <xf numFmtId="0" fontId="114" fillId="0" borderId="20" xfId="0" applyFont="1" applyBorder="1" applyAlignment="1">
      <alignment horizontal="center" vertical="center"/>
    </xf>
    <xf numFmtId="0" fontId="114" fillId="0" borderId="10" xfId="0" applyFont="1" applyBorder="1" applyAlignment="1">
      <alignment horizontal="center" vertical="center"/>
    </xf>
    <xf numFmtId="0" fontId="114" fillId="0" borderId="19" xfId="0" applyFont="1" applyBorder="1" applyAlignment="1">
      <alignment horizontal="center" vertical="center"/>
    </xf>
    <xf numFmtId="0" fontId="124" fillId="35" borderId="110" xfId="0" applyFont="1" applyFill="1" applyBorder="1" applyAlignment="1">
      <alignment vertical="top" wrapText="1"/>
    </xf>
    <xf numFmtId="0" fontId="124" fillId="35" borderId="10" xfId="0" applyFont="1" applyFill="1" applyBorder="1" applyAlignment="1">
      <alignment vertical="top"/>
    </xf>
    <xf numFmtId="0" fontId="124" fillId="35" borderId="19" xfId="0" applyFont="1" applyFill="1" applyBorder="1" applyAlignment="1">
      <alignment vertical="top"/>
    </xf>
    <xf numFmtId="0" fontId="124" fillId="35" borderId="20" xfId="0" applyFont="1" applyFill="1" applyBorder="1" applyAlignment="1">
      <alignment horizontal="left" vertical="top" wrapText="1"/>
    </xf>
    <xf numFmtId="0" fontId="124" fillId="35" borderId="10" xfId="0" applyFont="1" applyFill="1" applyBorder="1" applyAlignment="1">
      <alignment horizontal="left" vertical="top" wrapText="1"/>
    </xf>
    <xf numFmtId="0" fontId="124" fillId="35" borderId="19" xfId="0" applyFont="1" applyFill="1" applyBorder="1" applyAlignment="1">
      <alignment horizontal="left" vertical="top" wrapText="1"/>
    </xf>
    <xf numFmtId="0" fontId="0" fillId="5" borderId="111" xfId="0" applyFont="1" applyFill="1" applyBorder="1" applyAlignment="1" applyProtection="1">
      <alignment horizontal="center" vertical="center"/>
      <protection locked="0"/>
    </xf>
    <xf numFmtId="0" fontId="0" fillId="5" borderId="48"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6" borderId="113"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0" fillId="6" borderId="114" xfId="0" applyFont="1" applyFill="1" applyBorder="1" applyAlignment="1" applyProtection="1">
      <alignment horizontal="left" vertical="center"/>
      <protection locked="0"/>
    </xf>
    <xf numFmtId="0" fontId="0" fillId="4" borderId="115"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4" borderId="117" xfId="0" applyFont="1" applyFill="1" applyBorder="1" applyAlignment="1" applyProtection="1">
      <alignment horizontal="lef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0">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7999799847602844"/>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border/>
    </dxf>
    <dxf>
      <font>
        <b/>
        <i val="0"/>
        <color theme="3"/>
      </font>
      <fill>
        <patternFill>
          <bgColor theme="3"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xdr:row>
      <xdr:rowOff>314325</xdr:rowOff>
    </xdr:from>
    <xdr:to>
      <xdr:col>7</xdr:col>
      <xdr:colOff>504825</xdr:colOff>
      <xdr:row>4</xdr:row>
      <xdr:rowOff>38100</xdr:rowOff>
    </xdr:to>
    <xdr:sp>
      <xdr:nvSpPr>
        <xdr:cNvPr id="1" name="角丸四角形吹き出し 2"/>
        <xdr:cNvSpPr>
          <a:spLocks/>
        </xdr:cNvSpPr>
      </xdr:nvSpPr>
      <xdr:spPr>
        <a:xfrm>
          <a:off x="3333750" y="847725"/>
          <a:ext cx="2562225" cy="676275"/>
        </a:xfrm>
        <a:prstGeom prst="wedgeRoundRectCallout">
          <a:avLst>
            <a:gd name="adj1" fmla="val -66231"/>
            <a:gd name="adj2" fmla="val 62962"/>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年間法定福利費の対象年齢に注意！</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自動判定しません</a:t>
          </a:r>
        </a:p>
      </xdr:txBody>
    </xdr:sp>
    <xdr:clientData/>
  </xdr:twoCellAnchor>
  <xdr:twoCellAnchor>
    <xdr:from>
      <xdr:col>3</xdr:col>
      <xdr:colOff>685800</xdr:colOff>
      <xdr:row>11</xdr:row>
      <xdr:rowOff>123825</xdr:rowOff>
    </xdr:from>
    <xdr:to>
      <xdr:col>6</xdr:col>
      <xdr:colOff>523875</xdr:colOff>
      <xdr:row>14</xdr:row>
      <xdr:rowOff>171450</xdr:rowOff>
    </xdr:to>
    <xdr:sp>
      <xdr:nvSpPr>
        <xdr:cNvPr id="2" name="角丸四角形吹き出し 4"/>
        <xdr:cNvSpPr>
          <a:spLocks/>
        </xdr:cNvSpPr>
      </xdr:nvSpPr>
      <xdr:spPr>
        <a:xfrm>
          <a:off x="2924175" y="3009900"/>
          <a:ext cx="2181225" cy="704850"/>
        </a:xfrm>
        <a:prstGeom prst="wedgeRoundRectCallout">
          <a:avLst>
            <a:gd name="adj1" fmla="val -69421"/>
            <a:gd name="adj2" fmla="val -100236"/>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項目欄は必ず入力してください。</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左（Ａ・Ｂ列）は記入例です。</a:t>
          </a:r>
        </a:p>
      </xdr:txBody>
    </xdr:sp>
    <xdr:clientData/>
  </xdr:twoCellAnchor>
  <xdr:twoCellAnchor>
    <xdr:from>
      <xdr:col>15</xdr:col>
      <xdr:colOff>76200</xdr:colOff>
      <xdr:row>8</xdr:row>
      <xdr:rowOff>142875</xdr:rowOff>
    </xdr:from>
    <xdr:to>
      <xdr:col>15</xdr:col>
      <xdr:colOff>752475</xdr:colOff>
      <xdr:row>10</xdr:row>
      <xdr:rowOff>0</xdr:rowOff>
    </xdr:to>
    <xdr:sp>
      <xdr:nvSpPr>
        <xdr:cNvPr id="3" name="角丸四角形 5"/>
        <xdr:cNvSpPr>
          <a:spLocks/>
        </xdr:cNvSpPr>
      </xdr:nvSpPr>
      <xdr:spPr>
        <a:xfrm>
          <a:off x="11991975" y="2428875"/>
          <a:ext cx="676275" cy="238125"/>
        </a:xfrm>
        <a:prstGeom prst="roundRect">
          <a:avLst/>
        </a:prstGeom>
        <a:noFill/>
        <a:ln w="2857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17</xdr:row>
      <xdr:rowOff>190500</xdr:rowOff>
    </xdr:from>
    <xdr:to>
      <xdr:col>8</xdr:col>
      <xdr:colOff>409575</xdr:colOff>
      <xdr:row>21</xdr:row>
      <xdr:rowOff>57150</xdr:rowOff>
    </xdr:to>
    <xdr:sp>
      <xdr:nvSpPr>
        <xdr:cNvPr id="4" name="角丸四角形吹き出し 7"/>
        <xdr:cNvSpPr>
          <a:spLocks/>
        </xdr:cNvSpPr>
      </xdr:nvSpPr>
      <xdr:spPr>
        <a:xfrm>
          <a:off x="3000375" y="4391025"/>
          <a:ext cx="3609975" cy="742950"/>
        </a:xfrm>
        <a:prstGeom prst="wedgeRoundRectCallout">
          <a:avLst>
            <a:gd name="adj1" fmla="val -65981"/>
            <a:gd name="adj2" fmla="val -319"/>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残業代等算定に含めない項目は、手引き</a:t>
          </a:r>
          <a:r>
            <a:rPr lang="en-US" cap="none" sz="1200" b="0" i="0" u="none" baseline="0">
              <a:solidFill>
                <a:srgbClr val="FF0000"/>
              </a:solidFill>
              <a:latin typeface="Calibri"/>
              <a:ea typeface="Calibri"/>
              <a:cs typeface="Calibri"/>
            </a:rPr>
            <a:t>P46</a:t>
          </a:r>
          <a:r>
            <a:rPr lang="en-US" cap="none" sz="1200" b="0" i="0" u="none" baseline="0">
              <a:solidFill>
                <a:srgbClr val="FF0000"/>
              </a:solidFill>
            </a:rPr>
            <a:t>参照。</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総支給額は給与明細の額とは異なる場合があります。</a:t>
          </a:r>
        </a:p>
      </xdr:txBody>
    </xdr:sp>
    <xdr:clientData/>
  </xdr:twoCellAnchor>
  <xdr:oneCellAnchor>
    <xdr:from>
      <xdr:col>4</xdr:col>
      <xdr:colOff>76200</xdr:colOff>
      <xdr:row>15</xdr:row>
      <xdr:rowOff>9525</xdr:rowOff>
    </xdr:from>
    <xdr:ext cx="3886200" cy="361950"/>
    <xdr:sp>
      <xdr:nvSpPr>
        <xdr:cNvPr id="5" name="テキスト ボックス 9"/>
        <xdr:cNvSpPr txBox="1">
          <a:spLocks noChangeArrowheads="1"/>
        </xdr:cNvSpPr>
      </xdr:nvSpPr>
      <xdr:spPr>
        <a:xfrm>
          <a:off x="3038475" y="3771900"/>
          <a:ext cx="3886200" cy="361950"/>
        </a:xfrm>
        <a:prstGeom prst="rect">
          <a:avLst/>
        </a:prstGeom>
        <a:solidFill>
          <a:srgbClr val="FFFFFF"/>
        </a:solidFill>
        <a:ln w="22225" cmpd="sng">
          <a:solidFill>
            <a:srgbClr val="00B050"/>
          </a:solidFill>
          <a:headEnd type="none"/>
          <a:tailEnd type="none"/>
        </a:ln>
      </xdr:spPr>
      <xdr:txBody>
        <a:bodyPr vertOverflow="clip" wrap="square"/>
        <a:p>
          <a:pPr algn="l">
            <a:defRPr/>
          </a:pPr>
          <a:r>
            <a:rPr lang="en-US" cap="none" sz="1200" b="0" i="0" u="none" baseline="0">
              <a:solidFill>
                <a:srgbClr val="000000"/>
              </a:solidFill>
            </a:rPr>
            <a:t>特別手当・調整手当は必ず詳細がわかるものを添付して下さい。</a:t>
          </a:r>
        </a:p>
      </xdr:txBody>
    </xdr:sp>
    <xdr:clientData/>
  </xdr:oneCellAnchor>
  <xdr:twoCellAnchor>
    <xdr:from>
      <xdr:col>3</xdr:col>
      <xdr:colOff>428625</xdr:colOff>
      <xdr:row>14</xdr:row>
      <xdr:rowOff>123825</xdr:rowOff>
    </xdr:from>
    <xdr:to>
      <xdr:col>4</xdr:col>
      <xdr:colOff>76200</xdr:colOff>
      <xdr:row>15</xdr:row>
      <xdr:rowOff>190500</xdr:rowOff>
    </xdr:to>
    <xdr:sp>
      <xdr:nvSpPr>
        <xdr:cNvPr id="6" name="直線コネクタ 10"/>
        <xdr:cNvSpPr>
          <a:spLocks/>
        </xdr:cNvSpPr>
      </xdr:nvSpPr>
      <xdr:spPr>
        <a:xfrm>
          <a:off x="2667000" y="3667125"/>
          <a:ext cx="371475" cy="285750"/>
        </a:xfrm>
        <a:prstGeom prst="line">
          <a:avLst/>
        </a:prstGeom>
        <a:noFill/>
        <a:ln w="2222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66675</xdr:colOff>
      <xdr:row>29</xdr:row>
      <xdr:rowOff>152400</xdr:rowOff>
    </xdr:from>
    <xdr:to>
      <xdr:col>8</xdr:col>
      <xdr:colOff>371475</xdr:colOff>
      <xdr:row>31</xdr:row>
      <xdr:rowOff>190500</xdr:rowOff>
    </xdr:to>
    <xdr:sp>
      <xdr:nvSpPr>
        <xdr:cNvPr id="7" name="角丸四角形吹き出し 14"/>
        <xdr:cNvSpPr>
          <a:spLocks/>
        </xdr:cNvSpPr>
      </xdr:nvSpPr>
      <xdr:spPr>
        <a:xfrm>
          <a:off x="3028950" y="7029450"/>
          <a:ext cx="3543300" cy="476250"/>
        </a:xfrm>
        <a:prstGeom prst="wedgeRoundRectCallout">
          <a:avLst>
            <a:gd name="adj1" fmla="val -60291"/>
            <a:gd name="adj2" fmla="val -145939"/>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保険料率欄は、</a:t>
          </a:r>
          <a:r>
            <a:rPr lang="en-US" cap="none" sz="1200" b="1" i="0" u="sng" baseline="0">
              <a:solidFill>
                <a:srgbClr val="FF0000"/>
              </a:solidFill>
            </a:rPr>
            <a:t>事業主負担分</a:t>
          </a:r>
          <a:r>
            <a:rPr lang="en-US" cap="none" sz="1200" b="0" i="0" u="none" baseline="0">
              <a:solidFill>
                <a:srgbClr val="FF0000"/>
              </a:solidFill>
            </a:rPr>
            <a:t>を</a:t>
          </a:r>
          <a:r>
            <a:rPr lang="en-US" cap="none" sz="1200" b="0" i="0" u="none" baseline="0">
              <a:solidFill>
                <a:srgbClr val="FF0000"/>
              </a:solidFill>
            </a:rPr>
            <a:t>入力してください。</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さい。</a:t>
          </a:r>
        </a:p>
      </xdr:txBody>
    </xdr:sp>
    <xdr:clientData/>
  </xdr:twoCellAnchor>
  <xdr:twoCellAnchor>
    <xdr:from>
      <xdr:col>3</xdr:col>
      <xdr:colOff>28575</xdr:colOff>
      <xdr:row>30</xdr:row>
      <xdr:rowOff>28575</xdr:rowOff>
    </xdr:from>
    <xdr:to>
      <xdr:col>3</xdr:col>
      <xdr:colOff>695325</xdr:colOff>
      <xdr:row>32</xdr:row>
      <xdr:rowOff>0</xdr:rowOff>
    </xdr:to>
    <xdr:sp>
      <xdr:nvSpPr>
        <xdr:cNvPr id="8" name="角丸四角形 16"/>
        <xdr:cNvSpPr>
          <a:spLocks/>
        </xdr:cNvSpPr>
      </xdr:nvSpPr>
      <xdr:spPr>
        <a:xfrm>
          <a:off x="2266950" y="7124700"/>
          <a:ext cx="666750" cy="409575"/>
        </a:xfrm>
        <a:prstGeom prst="roundRect">
          <a:avLst/>
        </a:prstGeom>
        <a:noFill/>
        <a:ln w="2857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42</xdr:row>
      <xdr:rowOff>28575</xdr:rowOff>
    </xdr:from>
    <xdr:to>
      <xdr:col>3</xdr:col>
      <xdr:colOff>695325</xdr:colOff>
      <xdr:row>43</xdr:row>
      <xdr:rowOff>190500</xdr:rowOff>
    </xdr:to>
    <xdr:sp>
      <xdr:nvSpPr>
        <xdr:cNvPr id="9" name="角丸四角形 23"/>
        <xdr:cNvSpPr>
          <a:spLocks/>
        </xdr:cNvSpPr>
      </xdr:nvSpPr>
      <xdr:spPr>
        <a:xfrm>
          <a:off x="2266950" y="9753600"/>
          <a:ext cx="676275" cy="381000"/>
        </a:xfrm>
        <a:prstGeom prst="roundRect">
          <a:avLst/>
        </a:prstGeom>
        <a:noFill/>
        <a:ln w="28575"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49</xdr:row>
      <xdr:rowOff>123825</xdr:rowOff>
    </xdr:from>
    <xdr:to>
      <xdr:col>6</xdr:col>
      <xdr:colOff>104775</xdr:colOff>
      <xdr:row>51</xdr:row>
      <xdr:rowOff>76200</xdr:rowOff>
    </xdr:to>
    <xdr:sp>
      <xdr:nvSpPr>
        <xdr:cNvPr id="10" name="正方形/長方形 28"/>
        <xdr:cNvSpPr>
          <a:spLocks/>
        </xdr:cNvSpPr>
      </xdr:nvSpPr>
      <xdr:spPr>
        <a:xfrm>
          <a:off x="4105275" y="11449050"/>
          <a:ext cx="581025" cy="533400"/>
        </a:xfrm>
        <a:prstGeom prst="rect">
          <a:avLst/>
        </a:prstGeom>
        <a:noFill/>
        <a:ln w="25400" cmpd="sng">
          <a:noFill/>
        </a:ln>
      </xdr:spPr>
      <xdr:txBody>
        <a:bodyPr vertOverflow="clip" wrap="square" anchor="ctr"/>
        <a:p>
          <a:pPr algn="ctr">
            <a:defRPr/>
          </a:pPr>
          <a:r>
            <a:rPr lang="en-US" cap="none" sz="2800" b="0" i="0" u="none" baseline="0">
              <a:solidFill>
                <a:srgbClr val="FF0000"/>
              </a:solidFill>
            </a:rPr>
            <a:t>①</a:t>
          </a:r>
        </a:p>
      </xdr:txBody>
    </xdr:sp>
    <xdr:clientData/>
  </xdr:twoCellAnchor>
  <xdr:twoCellAnchor>
    <xdr:from>
      <xdr:col>8</xdr:col>
      <xdr:colOff>333375</xdr:colOff>
      <xdr:row>49</xdr:row>
      <xdr:rowOff>104775</xdr:rowOff>
    </xdr:from>
    <xdr:to>
      <xdr:col>9</xdr:col>
      <xdr:colOff>104775</xdr:colOff>
      <xdr:row>51</xdr:row>
      <xdr:rowOff>47625</xdr:rowOff>
    </xdr:to>
    <xdr:sp>
      <xdr:nvSpPr>
        <xdr:cNvPr id="11" name="正方形/長方形 30"/>
        <xdr:cNvSpPr>
          <a:spLocks/>
        </xdr:cNvSpPr>
      </xdr:nvSpPr>
      <xdr:spPr>
        <a:xfrm>
          <a:off x="6534150" y="11430000"/>
          <a:ext cx="581025" cy="523875"/>
        </a:xfrm>
        <a:prstGeom prst="rect">
          <a:avLst/>
        </a:prstGeom>
        <a:noFill/>
        <a:ln w="25400" cmpd="sng">
          <a:noFill/>
        </a:ln>
      </xdr:spPr>
      <xdr:txBody>
        <a:bodyPr vertOverflow="clip" wrap="square" anchor="ctr"/>
        <a:p>
          <a:pPr algn="ctr">
            <a:defRPr/>
          </a:pPr>
          <a:r>
            <a:rPr lang="en-US" cap="none" sz="2800" b="0" i="0" u="none" baseline="0">
              <a:solidFill>
                <a:srgbClr val="FF0000"/>
              </a:solidFill>
            </a:rPr>
            <a:t>②</a:t>
          </a:r>
        </a:p>
      </xdr:txBody>
    </xdr:sp>
    <xdr:clientData/>
  </xdr:twoCellAnchor>
  <xdr:twoCellAnchor>
    <xdr:from>
      <xdr:col>12</xdr:col>
      <xdr:colOff>342900</xdr:colOff>
      <xdr:row>49</xdr:row>
      <xdr:rowOff>114300</xdr:rowOff>
    </xdr:from>
    <xdr:to>
      <xdr:col>13</xdr:col>
      <xdr:colOff>114300</xdr:colOff>
      <xdr:row>51</xdr:row>
      <xdr:rowOff>66675</xdr:rowOff>
    </xdr:to>
    <xdr:sp>
      <xdr:nvSpPr>
        <xdr:cNvPr id="12" name="正方形/長方形 32"/>
        <xdr:cNvSpPr>
          <a:spLocks/>
        </xdr:cNvSpPr>
      </xdr:nvSpPr>
      <xdr:spPr>
        <a:xfrm>
          <a:off x="9829800" y="11439525"/>
          <a:ext cx="581025" cy="533400"/>
        </a:xfrm>
        <a:prstGeom prst="rect">
          <a:avLst/>
        </a:prstGeom>
        <a:noFill/>
        <a:ln w="25400" cmpd="sng">
          <a:noFill/>
        </a:ln>
      </xdr:spPr>
      <xdr:txBody>
        <a:bodyPr vertOverflow="clip" wrap="square" anchor="ctr"/>
        <a:p>
          <a:pPr algn="ctr">
            <a:defRPr/>
          </a:pPr>
          <a:r>
            <a:rPr lang="en-US" cap="none" sz="2800" b="0" i="0" u="none" baseline="0">
              <a:solidFill>
                <a:srgbClr val="FF0000"/>
              </a:solidFill>
            </a:rPr>
            <a:t>③</a:t>
          </a:r>
        </a:p>
      </xdr:txBody>
    </xdr:sp>
    <xdr:clientData/>
  </xdr:twoCellAnchor>
  <xdr:twoCellAnchor>
    <xdr:from>
      <xdr:col>17</xdr:col>
      <xdr:colOff>781050</xdr:colOff>
      <xdr:row>45</xdr:row>
      <xdr:rowOff>180975</xdr:rowOff>
    </xdr:from>
    <xdr:to>
      <xdr:col>18</xdr:col>
      <xdr:colOff>552450</xdr:colOff>
      <xdr:row>48</xdr:row>
      <xdr:rowOff>142875</xdr:rowOff>
    </xdr:to>
    <xdr:sp>
      <xdr:nvSpPr>
        <xdr:cNvPr id="13" name="正方形/長方形 34"/>
        <xdr:cNvSpPr>
          <a:spLocks/>
        </xdr:cNvSpPr>
      </xdr:nvSpPr>
      <xdr:spPr>
        <a:xfrm>
          <a:off x="14316075" y="10563225"/>
          <a:ext cx="581025" cy="533400"/>
        </a:xfrm>
        <a:prstGeom prst="rect">
          <a:avLst/>
        </a:prstGeom>
        <a:noFill/>
        <a:ln w="25400" cmpd="sng">
          <a:noFill/>
        </a:ln>
      </xdr:spPr>
      <xdr:txBody>
        <a:bodyPr vertOverflow="clip" wrap="square" anchor="ctr"/>
        <a:p>
          <a:pPr algn="ctr">
            <a:defRPr/>
          </a:pPr>
          <a:r>
            <a:rPr lang="en-US" cap="none" sz="2800" b="0" i="0" u="none" baseline="0">
              <a:solidFill>
                <a:srgbClr val="FF0000"/>
              </a:solidFill>
            </a:rPr>
            <a:t>③</a:t>
          </a:r>
        </a:p>
      </xdr:txBody>
    </xdr:sp>
    <xdr:clientData/>
  </xdr:twoCellAnchor>
  <xdr:twoCellAnchor>
    <xdr:from>
      <xdr:col>0</xdr:col>
      <xdr:colOff>695325</xdr:colOff>
      <xdr:row>57</xdr:row>
      <xdr:rowOff>9525</xdr:rowOff>
    </xdr:from>
    <xdr:to>
      <xdr:col>18</xdr:col>
      <xdr:colOff>476250</xdr:colOff>
      <xdr:row>58</xdr:row>
      <xdr:rowOff>104775</xdr:rowOff>
    </xdr:to>
    <xdr:sp>
      <xdr:nvSpPr>
        <xdr:cNvPr id="14" name="正方形/長方形 35"/>
        <xdr:cNvSpPr>
          <a:spLocks/>
        </xdr:cNvSpPr>
      </xdr:nvSpPr>
      <xdr:spPr>
        <a:xfrm>
          <a:off x="695325" y="13296900"/>
          <a:ext cx="14125575" cy="628650"/>
        </a:xfrm>
        <a:prstGeom prst="rect">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704850</xdr:colOff>
      <xdr:row>57</xdr:row>
      <xdr:rowOff>66675</xdr:rowOff>
    </xdr:from>
    <xdr:to>
      <xdr:col>18</xdr:col>
      <xdr:colOff>295275</xdr:colOff>
      <xdr:row>57</xdr:row>
      <xdr:rowOff>514350</xdr:rowOff>
    </xdr:to>
    <xdr:sp>
      <xdr:nvSpPr>
        <xdr:cNvPr id="15" name="円/楕円 36"/>
        <xdr:cNvSpPr>
          <a:spLocks/>
        </xdr:cNvSpPr>
      </xdr:nvSpPr>
      <xdr:spPr>
        <a:xfrm>
          <a:off x="14239875" y="13354050"/>
          <a:ext cx="400050" cy="4476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342900</xdr:colOff>
      <xdr:row>57</xdr:row>
      <xdr:rowOff>104775</xdr:rowOff>
    </xdr:from>
    <xdr:to>
      <xdr:col>16</xdr:col>
      <xdr:colOff>28575</xdr:colOff>
      <xdr:row>57</xdr:row>
      <xdr:rowOff>504825</xdr:rowOff>
    </xdr:to>
    <xdr:sp>
      <xdr:nvSpPr>
        <xdr:cNvPr id="16" name="正方形/長方形 39"/>
        <xdr:cNvSpPr>
          <a:spLocks/>
        </xdr:cNvSpPr>
      </xdr:nvSpPr>
      <xdr:spPr>
        <a:xfrm>
          <a:off x="11449050" y="13392150"/>
          <a:ext cx="1304925" cy="4000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342900</xdr:colOff>
      <xdr:row>58</xdr:row>
      <xdr:rowOff>76200</xdr:rowOff>
    </xdr:from>
    <xdr:to>
      <xdr:col>15</xdr:col>
      <xdr:colOff>361950</xdr:colOff>
      <xdr:row>60</xdr:row>
      <xdr:rowOff>0</xdr:rowOff>
    </xdr:to>
    <xdr:sp>
      <xdr:nvSpPr>
        <xdr:cNvPr id="17" name="直線矢印コネクタ 41"/>
        <xdr:cNvSpPr>
          <a:spLocks/>
        </xdr:cNvSpPr>
      </xdr:nvSpPr>
      <xdr:spPr>
        <a:xfrm>
          <a:off x="12258675" y="13896975"/>
          <a:ext cx="19050" cy="285750"/>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57</xdr:row>
      <xdr:rowOff>85725</xdr:rowOff>
    </xdr:from>
    <xdr:to>
      <xdr:col>7</xdr:col>
      <xdr:colOff>104775</xdr:colOff>
      <xdr:row>57</xdr:row>
      <xdr:rowOff>495300</xdr:rowOff>
    </xdr:to>
    <xdr:sp>
      <xdr:nvSpPr>
        <xdr:cNvPr id="18" name="正方形/長方形 43"/>
        <xdr:cNvSpPr>
          <a:spLocks/>
        </xdr:cNvSpPr>
      </xdr:nvSpPr>
      <xdr:spPr>
        <a:xfrm>
          <a:off x="4095750" y="13373100"/>
          <a:ext cx="1400175" cy="4095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133350</xdr:colOff>
      <xdr:row>58</xdr:row>
      <xdr:rowOff>76200</xdr:rowOff>
    </xdr:from>
    <xdr:to>
      <xdr:col>6</xdr:col>
      <xdr:colOff>133350</xdr:colOff>
      <xdr:row>60</xdr:row>
      <xdr:rowOff>28575</xdr:rowOff>
    </xdr:to>
    <xdr:sp>
      <xdr:nvSpPr>
        <xdr:cNvPr id="19" name="直線矢印コネクタ 44"/>
        <xdr:cNvSpPr>
          <a:spLocks/>
        </xdr:cNvSpPr>
      </xdr:nvSpPr>
      <xdr:spPr>
        <a:xfrm>
          <a:off x="4714875" y="13896975"/>
          <a:ext cx="0" cy="31432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76200</xdr:colOff>
      <xdr:row>57</xdr:row>
      <xdr:rowOff>104775</xdr:rowOff>
    </xdr:from>
    <xdr:to>
      <xdr:col>2</xdr:col>
      <xdr:colOff>676275</xdr:colOff>
      <xdr:row>57</xdr:row>
      <xdr:rowOff>495300</xdr:rowOff>
    </xdr:to>
    <xdr:sp>
      <xdr:nvSpPr>
        <xdr:cNvPr id="20" name="正方形/長方形 45"/>
        <xdr:cNvSpPr>
          <a:spLocks/>
        </xdr:cNvSpPr>
      </xdr:nvSpPr>
      <xdr:spPr>
        <a:xfrm>
          <a:off x="800100" y="13392150"/>
          <a:ext cx="1419225" cy="3905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742950</xdr:colOff>
      <xdr:row>58</xdr:row>
      <xdr:rowOff>47625</xdr:rowOff>
    </xdr:from>
    <xdr:to>
      <xdr:col>1</xdr:col>
      <xdr:colOff>742950</xdr:colOff>
      <xdr:row>60</xdr:row>
      <xdr:rowOff>9525</xdr:rowOff>
    </xdr:to>
    <xdr:sp>
      <xdr:nvSpPr>
        <xdr:cNvPr id="21" name="直線矢印コネクタ 47"/>
        <xdr:cNvSpPr>
          <a:spLocks/>
        </xdr:cNvSpPr>
      </xdr:nvSpPr>
      <xdr:spPr>
        <a:xfrm flipH="1">
          <a:off x="1466850" y="13868400"/>
          <a:ext cx="0" cy="323850"/>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19</xdr:col>
      <xdr:colOff>0</xdr:colOff>
      <xdr:row>57</xdr:row>
      <xdr:rowOff>0</xdr:rowOff>
    </xdr:from>
    <xdr:ext cx="3209925" cy="752475"/>
    <xdr:sp>
      <xdr:nvSpPr>
        <xdr:cNvPr id="22" name="テキスト ボックス 49"/>
        <xdr:cNvSpPr txBox="1">
          <a:spLocks noChangeArrowheads="1"/>
        </xdr:cNvSpPr>
      </xdr:nvSpPr>
      <xdr:spPr>
        <a:xfrm>
          <a:off x="15154275" y="13287375"/>
          <a:ext cx="3209925" cy="752475"/>
        </a:xfrm>
        <a:prstGeom prst="rect">
          <a:avLst/>
        </a:prstGeom>
        <a:noFill/>
        <a:ln w="9525" cmpd="sng">
          <a:noFill/>
        </a:ln>
      </xdr:spPr>
      <xdr:txBody>
        <a:bodyPr vertOverflow="clip" wrap="square">
          <a:spAutoFit/>
        </a:bodyPr>
        <a:p>
          <a:pPr algn="l">
            <a:defRPr/>
          </a:pPr>
          <a:r>
            <a:rPr lang="en-US" cap="none" sz="1800" b="0" i="0" u="none" baseline="0">
              <a:solidFill>
                <a:srgbClr val="FF0000"/>
              </a:solidFill>
              <a:latin typeface="Calibri"/>
              <a:ea typeface="Calibri"/>
              <a:cs typeface="Calibri"/>
            </a:rPr>
            <a:t>※</a:t>
          </a:r>
          <a:r>
            <a:rPr lang="en-US" cap="none" sz="1800" b="0" i="0" u="none" baseline="0">
              <a:solidFill>
                <a:srgbClr val="FF0000"/>
              </a:solidFill>
              <a:latin typeface="ＭＳ Ｐゴシック"/>
              <a:ea typeface="ＭＳ Ｐゴシック"/>
              <a:cs typeface="ＭＳ Ｐゴシック"/>
            </a:rPr>
            <a:t>赤枠内の入力・押印漏れに注意</a:t>
          </a:r>
          <a:r>
            <a:rPr lang="en-US" cap="none" sz="18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社名が入力されていないケースが多くあります。</a:t>
          </a:r>
          <a:r>
            <a:rPr lang="en-US" cap="none" sz="1100" b="0" i="0" u="none" baseline="0">
              <a:solidFill>
                <a:srgbClr val="FF0000"/>
              </a:solidFill>
              <a:latin typeface="Calibri"/>
              <a:ea typeface="Calibri"/>
              <a:cs typeface="Calibri"/>
            </a:rPr>
            <a:t>
</a:t>
          </a:r>
        </a:p>
      </xdr:txBody>
    </xdr:sp>
    <xdr:clientData/>
  </xdr:oneCellAnchor>
  <xdr:twoCellAnchor>
    <xdr:from>
      <xdr:col>9</xdr:col>
      <xdr:colOff>238125</xdr:colOff>
      <xdr:row>11</xdr:row>
      <xdr:rowOff>161925</xdr:rowOff>
    </xdr:from>
    <xdr:to>
      <xdr:col>13</xdr:col>
      <xdr:colOff>685800</xdr:colOff>
      <xdr:row>15</xdr:row>
      <xdr:rowOff>85725</xdr:rowOff>
    </xdr:to>
    <xdr:sp>
      <xdr:nvSpPr>
        <xdr:cNvPr id="23" name="線吹き出し 2 (枠付き) 50"/>
        <xdr:cNvSpPr>
          <a:spLocks/>
        </xdr:cNvSpPr>
      </xdr:nvSpPr>
      <xdr:spPr>
        <a:xfrm>
          <a:off x="7248525" y="3048000"/>
          <a:ext cx="3733800" cy="800100"/>
        </a:xfrm>
        <a:prstGeom prst="borderCallout2">
          <a:avLst>
            <a:gd name="adj1" fmla="val -90097"/>
            <a:gd name="adj2" fmla="val -103995"/>
            <a:gd name="adj3" fmla="val -60902"/>
            <a:gd name="adj4" fmla="val -19805"/>
            <a:gd name="adj5" fmla="val -50546"/>
            <a:gd name="adj6" fmla="val -9009"/>
          </a:avLst>
        </a:prstGeom>
        <a:solidFill>
          <a:srgbClr val="FFFFFF"/>
        </a:solidFill>
        <a:ln w="22225" cmpd="sng">
          <a:solidFill>
            <a:srgbClr val="00B0F0"/>
          </a:solidFill>
          <a:headEnd type="none"/>
          <a:tailEnd type="none"/>
        </a:ln>
      </xdr:spPr>
      <xdr:txBody>
        <a:bodyPr vertOverflow="clip" wrap="square"/>
        <a:p>
          <a:pPr algn="l">
            <a:defRPr/>
          </a:pPr>
          <a:r>
            <a:rPr lang="en-US" cap="none" sz="1200" b="0" i="0" u="sng" baseline="0">
              <a:solidFill>
                <a:srgbClr val="00CCFF"/>
              </a:solidFill>
            </a:rPr>
            <a:t>賞与の列は、移動・削除しないで下さい</a:t>
          </a:r>
          <a:r>
            <a:rPr lang="en-US" cap="none" sz="1200" b="0" i="0" u="sng" baseline="0">
              <a:solidFill>
                <a:srgbClr val="00CCFF"/>
              </a:solidFill>
              <a:latin typeface="Calibri"/>
              <a:ea typeface="Calibri"/>
              <a:cs typeface="Calibri"/>
            </a:rPr>
            <a:t>!!</a:t>
          </a:r>
          <a:r>
            <a:rPr lang="en-US" cap="none" sz="1200" b="0" i="0" u="sng" baseline="0">
              <a:solidFill>
                <a:srgbClr val="00CCFF"/>
              </a:solidFill>
              <a:latin typeface="Calibri"/>
              <a:ea typeface="Calibri"/>
              <a:cs typeface="Calibri"/>
            </a:rPr>
            <a:t>
</a:t>
          </a:r>
          <a:r>
            <a:rPr lang="en-US" cap="none" sz="1200" b="0" i="0" u="none" baseline="0">
              <a:solidFill>
                <a:srgbClr val="000000"/>
              </a:solidFill>
            </a:rPr>
            <a:t>賞与は、月々の給与と異なる式になっている為、</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列の移動・削除で式が部分的に壊れる場合があります。</a:t>
          </a:r>
        </a:p>
      </xdr:txBody>
    </xdr:sp>
    <xdr:clientData/>
  </xdr:twoCellAnchor>
  <xdr:twoCellAnchor>
    <xdr:from>
      <xdr:col>13</xdr:col>
      <xdr:colOff>390525</xdr:colOff>
      <xdr:row>17</xdr:row>
      <xdr:rowOff>0</xdr:rowOff>
    </xdr:from>
    <xdr:to>
      <xdr:col>19</xdr:col>
      <xdr:colOff>390525</xdr:colOff>
      <xdr:row>21</xdr:row>
      <xdr:rowOff>180975</xdr:rowOff>
    </xdr:to>
    <xdr:sp>
      <xdr:nvSpPr>
        <xdr:cNvPr id="24" name="線吹き出し 2 (枠付き) 53"/>
        <xdr:cNvSpPr>
          <a:spLocks/>
        </xdr:cNvSpPr>
      </xdr:nvSpPr>
      <xdr:spPr>
        <a:xfrm>
          <a:off x="10687050" y="4200525"/>
          <a:ext cx="4857750" cy="1057275"/>
        </a:xfrm>
        <a:prstGeom prst="borderCallout2">
          <a:avLst>
            <a:gd name="adj1" fmla="val -17824"/>
            <a:gd name="adj2" fmla="val -195754"/>
            <a:gd name="adj3" fmla="val 3388"/>
            <a:gd name="adj4" fmla="val -123305"/>
            <a:gd name="adj5" fmla="val 3444"/>
            <a:gd name="adj6" fmla="val -52268"/>
          </a:avLst>
        </a:prstGeom>
        <a:solidFill>
          <a:srgbClr val="FFFFFF"/>
        </a:solidFill>
        <a:ln w="25400" cmpd="sng">
          <a:solidFill>
            <a:srgbClr val="F79646"/>
          </a:solidFill>
          <a:headEnd type="none"/>
          <a:tailEnd type="none"/>
        </a:ln>
      </xdr:spPr>
      <xdr:txBody>
        <a:bodyPr vertOverflow="clip" wrap="square"/>
        <a:p>
          <a:pPr algn="l">
            <a:defRPr/>
          </a:pPr>
          <a:r>
            <a:rPr lang="en-US" cap="none" sz="1200" b="0" i="0" u="sng" baseline="0">
              <a:solidFill>
                <a:srgbClr val="FF6600"/>
              </a:solidFill>
            </a:rPr>
            <a:t>健康保険料・介護保険料の上限</a:t>
          </a:r>
          <a:r>
            <a:rPr lang="en-US" cap="none" sz="1200" b="0" i="0" u="sng" baseline="0">
              <a:solidFill>
                <a:srgbClr val="FF6600"/>
              </a:solidFill>
              <a:latin typeface="Calibri"/>
              <a:ea typeface="Calibri"/>
              <a:cs typeface="Calibri"/>
            </a:rPr>
            <a:t>
</a:t>
          </a:r>
          <a:r>
            <a:rPr lang="en-US" cap="none" sz="1200" b="0" i="0" u="sng" baseline="0">
              <a:solidFill>
                <a:srgbClr val="FF6600"/>
              </a:solidFill>
              <a:latin typeface="Calibri"/>
              <a:ea typeface="Calibri"/>
              <a:cs typeface="Calibri"/>
            </a:rPr>
            <a:t>
</a:t>
          </a:r>
          <a:r>
            <a:rPr lang="en-US" cap="none" sz="1200" b="0" i="0" u="none" baseline="0">
              <a:solidFill>
                <a:srgbClr val="000000"/>
              </a:solidFill>
              <a:latin typeface="Calibri"/>
              <a:ea typeface="Calibri"/>
              <a:cs typeface="Calibri"/>
            </a:rPr>
            <a:t>2014</a:t>
          </a:r>
          <a:r>
            <a:rPr lang="en-US" cap="none" sz="1200" b="0" i="0" u="none" baseline="0">
              <a:solidFill>
                <a:srgbClr val="000000"/>
              </a:solidFill>
            </a:rPr>
            <a:t>年</a:t>
          </a:r>
          <a:r>
            <a:rPr lang="en-US" cap="none" sz="1200" b="0" i="0" u="none" baseline="0">
              <a:solidFill>
                <a:srgbClr val="000000"/>
              </a:solidFill>
              <a:latin typeface="Calibri"/>
              <a:ea typeface="Calibri"/>
              <a:cs typeface="Calibri"/>
            </a:rPr>
            <a:t>4</a:t>
          </a:r>
          <a:r>
            <a:rPr lang="en-US" cap="none" sz="1200" b="0" i="0" u="none" baseline="0">
              <a:solidFill>
                <a:srgbClr val="000000"/>
              </a:solidFill>
            </a:rPr>
            <a:t>月</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日～</a:t>
          </a:r>
          <a:r>
            <a:rPr lang="en-US" cap="none" sz="1200" b="0" i="0" u="none" baseline="0">
              <a:solidFill>
                <a:srgbClr val="000000"/>
              </a:solidFill>
              <a:latin typeface="Calibri"/>
              <a:ea typeface="Calibri"/>
              <a:cs typeface="Calibri"/>
            </a:rPr>
            <a:t>2015</a:t>
          </a:r>
          <a:r>
            <a:rPr lang="en-US" cap="none" sz="1200" b="0" i="0" u="none" baseline="0">
              <a:solidFill>
                <a:srgbClr val="000000"/>
              </a:solidFill>
            </a:rPr>
            <a:t>年</a:t>
          </a:r>
          <a:r>
            <a:rPr lang="en-US" cap="none" sz="1200" b="0" i="0" u="none" baseline="0">
              <a:solidFill>
                <a:srgbClr val="000000"/>
              </a:solidFill>
              <a:latin typeface="Calibri"/>
              <a:ea typeface="Calibri"/>
              <a:cs typeface="Calibri"/>
            </a:rPr>
            <a:t>3</a:t>
          </a:r>
          <a:r>
            <a:rPr lang="en-US" cap="none" sz="1200" b="0" i="0" u="none" baseline="0">
              <a:solidFill>
                <a:srgbClr val="000000"/>
              </a:solidFill>
            </a:rPr>
            <a:t>月</a:t>
          </a:r>
          <a:r>
            <a:rPr lang="en-US" cap="none" sz="1200" b="0" i="0" u="none" baseline="0">
              <a:solidFill>
                <a:srgbClr val="000000"/>
              </a:solidFill>
              <a:latin typeface="Calibri"/>
              <a:ea typeface="Calibri"/>
              <a:cs typeface="Calibri"/>
            </a:rPr>
            <a:t>31</a:t>
          </a:r>
          <a:r>
            <a:rPr lang="en-US" cap="none" sz="1200" b="0" i="0" u="none" baseline="0">
              <a:solidFill>
                <a:srgbClr val="000000"/>
              </a:solidFill>
            </a:rPr>
            <a:t>日までの健康保険の標準賞与額累計が</a:t>
          </a:r>
          <a:r>
            <a:rPr lang="en-US" cap="none" sz="1200" b="0" i="0" u="none" baseline="0">
              <a:solidFill>
                <a:srgbClr val="000000"/>
              </a:solidFill>
              <a:latin typeface="Calibri"/>
              <a:ea typeface="Calibri"/>
              <a:cs typeface="Calibri"/>
            </a:rPr>
            <a:t>540</a:t>
          </a:r>
          <a:r>
            <a:rPr lang="en-US" cap="none" sz="1200" b="0" i="0" u="none" baseline="0">
              <a:solidFill>
                <a:srgbClr val="000000"/>
              </a:solidFill>
            </a:rPr>
            <a:t>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（健康保険の上限）に到達する場合は、手入力での修正が必要です。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13</xdr:col>
      <xdr:colOff>685800</xdr:colOff>
      <xdr:row>10</xdr:row>
      <xdr:rowOff>38100</xdr:rowOff>
    </xdr:from>
    <xdr:to>
      <xdr:col>15</xdr:col>
      <xdr:colOff>228600</xdr:colOff>
      <xdr:row>13</xdr:row>
      <xdr:rowOff>123825</xdr:rowOff>
    </xdr:to>
    <xdr:sp>
      <xdr:nvSpPr>
        <xdr:cNvPr id="25" name="直線コネクタ 59"/>
        <xdr:cNvSpPr>
          <a:spLocks/>
        </xdr:cNvSpPr>
      </xdr:nvSpPr>
      <xdr:spPr>
        <a:xfrm flipH="1">
          <a:off x="10982325" y="2705100"/>
          <a:ext cx="1162050" cy="742950"/>
        </a:xfrm>
        <a:prstGeom prst="line">
          <a:avLst/>
        </a:prstGeom>
        <a:noFill/>
        <a:ln w="1905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200025</xdr:colOff>
      <xdr:row>44</xdr:row>
      <xdr:rowOff>142875</xdr:rowOff>
    </xdr:from>
    <xdr:to>
      <xdr:col>24</xdr:col>
      <xdr:colOff>28575</xdr:colOff>
      <xdr:row>50</xdr:row>
      <xdr:rowOff>314325</xdr:rowOff>
    </xdr:to>
    <xdr:sp>
      <xdr:nvSpPr>
        <xdr:cNvPr id="26" name="線吹き出し 2 (枠付き) 63"/>
        <xdr:cNvSpPr>
          <a:spLocks/>
        </xdr:cNvSpPr>
      </xdr:nvSpPr>
      <xdr:spPr>
        <a:xfrm>
          <a:off x="16163925" y="10306050"/>
          <a:ext cx="3086100" cy="1524000"/>
        </a:xfrm>
        <a:prstGeom prst="borderCallout2">
          <a:avLst>
            <a:gd name="adj1" fmla="val -272106"/>
            <a:gd name="adj2" fmla="val -195263"/>
            <a:gd name="adj3" fmla="val -52250"/>
            <a:gd name="adj4" fmla="val -189111"/>
            <a:gd name="adj5" fmla="val -49601"/>
            <a:gd name="adj6" fmla="val 3236"/>
          </a:avLst>
        </a:prstGeom>
        <a:solidFill>
          <a:srgbClr val="FFFFFF"/>
        </a:solidFill>
        <a:ln w="22225" cmpd="sng">
          <a:solidFill>
            <a:srgbClr val="F79646"/>
          </a:solidFill>
          <a:headEnd type="none"/>
          <a:tailEnd type="none"/>
        </a:ln>
      </xdr:spPr>
      <xdr:txBody>
        <a:bodyPr vertOverflow="clip" wrap="square"/>
        <a:p>
          <a:pPr algn="l">
            <a:defRPr/>
          </a:pPr>
          <a:r>
            <a:rPr lang="en-US" cap="none" sz="1200" b="0" i="0" u="sng" baseline="0">
              <a:solidFill>
                <a:srgbClr val="FF6600"/>
              </a:solidFill>
            </a:rPr>
            <a:t>厚生年金保険料・子ども子育て拠出金の上限</a:t>
          </a:r>
          <a:r>
            <a:rPr lang="en-US" cap="none" sz="1200" b="0" i="0" u="sng" baseline="0">
              <a:solidFill>
                <a:srgbClr val="FF6600"/>
              </a:solidFill>
              <a:latin typeface="Calibri"/>
              <a:ea typeface="Calibri"/>
              <a:cs typeface="Calibri"/>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rPr>
            <a:t>か月の支給額が</a:t>
          </a:r>
          <a:r>
            <a:rPr lang="en-US" cap="none" sz="1200" b="0" i="0" u="none" baseline="0">
              <a:solidFill>
                <a:srgbClr val="000000"/>
              </a:solidFill>
              <a:latin typeface="Calibri"/>
              <a:ea typeface="Calibri"/>
              <a:cs typeface="Calibri"/>
            </a:rPr>
            <a:t>150</a:t>
          </a:r>
          <a:r>
            <a:rPr lang="en-US" cap="none" sz="1200" b="0" i="0" u="none" baseline="0">
              <a:solidFill>
                <a:srgbClr val="000000"/>
              </a:solidFill>
            </a:rPr>
            <a:t>万円に達する場合、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150</a:t>
          </a:r>
          <a:r>
            <a:rPr lang="en-US" cap="none" sz="1200" b="0" i="0" u="none" baseline="0">
              <a:solidFill>
                <a:srgbClr val="000000"/>
              </a:solidFill>
            </a:rPr>
            <a:t>万にて自動計算する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上限に該当したセルは</a:t>
          </a:r>
          <a:r>
            <a:rPr lang="en-US" cap="none" sz="1200" b="0" i="0" u="none" baseline="0">
              <a:solidFill>
                <a:srgbClr val="0066CC"/>
              </a:solidFill>
            </a:rPr>
            <a:t>■</a:t>
          </a:r>
          <a:r>
            <a:rPr lang="en-US" cap="none" sz="1200" b="0" i="0" u="none" baseline="0">
              <a:solidFill>
                <a:srgbClr val="000000"/>
              </a:solidFill>
            </a:rPr>
            <a:t>にて表記される</a:t>
          </a:r>
          <a:r>
            <a:rPr lang="en-US" cap="none" sz="1200" b="0" i="0" u="none" baseline="0">
              <a:solidFill>
                <a:srgbClr val="000000"/>
              </a:solidFill>
              <a:latin typeface="Calibri"/>
              <a:ea typeface="Calibri"/>
              <a:cs typeface="Calibri"/>
            </a:rPr>
            <a:t>
</a:t>
          </a:r>
        </a:p>
      </xdr:txBody>
    </xdr:sp>
    <xdr:clientData/>
  </xdr:twoCellAnchor>
  <xdr:twoCellAnchor>
    <xdr:from>
      <xdr:col>20</xdr:col>
      <xdr:colOff>238125</xdr:colOff>
      <xdr:row>9</xdr:row>
      <xdr:rowOff>0</xdr:rowOff>
    </xdr:from>
    <xdr:to>
      <xdr:col>25</xdr:col>
      <xdr:colOff>342900</xdr:colOff>
      <xdr:row>28</xdr:row>
      <xdr:rowOff>142875</xdr:rowOff>
    </xdr:to>
    <xdr:sp>
      <xdr:nvSpPr>
        <xdr:cNvPr id="27" name="角丸四角形吹き出し 68"/>
        <xdr:cNvSpPr>
          <a:spLocks/>
        </xdr:cNvSpPr>
      </xdr:nvSpPr>
      <xdr:spPr>
        <a:xfrm>
          <a:off x="16202025" y="2476500"/>
          <a:ext cx="4000500" cy="4324350"/>
        </a:xfrm>
        <a:prstGeom prst="wedgeRoundRectCallout">
          <a:avLst>
            <a:gd name="adj1" fmla="val -56569"/>
            <a:gd name="adj2" fmla="val 26060"/>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371475</xdr:colOff>
      <xdr:row>28</xdr:row>
      <xdr:rowOff>209550</xdr:rowOff>
    </xdr:from>
    <xdr:to>
      <xdr:col>25</xdr:col>
      <xdr:colOff>381000</xdr:colOff>
      <xdr:row>43</xdr:row>
      <xdr:rowOff>0</xdr:rowOff>
    </xdr:to>
    <xdr:sp>
      <xdr:nvSpPr>
        <xdr:cNvPr id="28" name="角丸四角形吹き出し 70"/>
        <xdr:cNvSpPr>
          <a:spLocks/>
        </xdr:cNvSpPr>
      </xdr:nvSpPr>
      <xdr:spPr>
        <a:xfrm>
          <a:off x="16335375" y="6867525"/>
          <a:ext cx="3905250" cy="3076575"/>
        </a:xfrm>
        <a:prstGeom prst="wedgeRoundRectCallout">
          <a:avLst>
            <a:gd name="adj1" fmla="val -60050"/>
            <a:gd name="adj2" fmla="val -21865"/>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571500</xdr:colOff>
      <xdr:row>63</xdr:row>
      <xdr:rowOff>133350</xdr:rowOff>
    </xdr:from>
    <xdr:to>
      <xdr:col>26</xdr:col>
      <xdr:colOff>800100</xdr:colOff>
      <xdr:row>87</xdr:row>
      <xdr:rowOff>200025</xdr:rowOff>
    </xdr:to>
    <xdr:sp>
      <xdr:nvSpPr>
        <xdr:cNvPr id="29" name="四角形吹き出し 71"/>
        <xdr:cNvSpPr>
          <a:spLocks/>
        </xdr:cNvSpPr>
      </xdr:nvSpPr>
      <xdr:spPr>
        <a:xfrm>
          <a:off x="10868025" y="14849475"/>
          <a:ext cx="10420350" cy="5705475"/>
        </a:xfrm>
        <a:prstGeom prst="wedgeRectCallout">
          <a:avLst>
            <a:gd name="adj1" fmla="val -54652"/>
            <a:gd name="adj2" fmla="val -26037"/>
          </a:avLst>
        </a:prstGeom>
        <a:solidFill>
          <a:srgbClr val="FFFFFF"/>
        </a:solidFill>
        <a:ln w="31750" cmpd="sng">
          <a:solidFill>
            <a:srgbClr val="7F7F7F"/>
          </a:solidFill>
          <a:headEnd type="none"/>
          <a:tailEnd type="none"/>
        </a:ln>
      </xdr:spPr>
      <xdr:txBody>
        <a:bodyPr vertOverflow="clip" wrap="square"/>
        <a:p>
          <a:pPr algn="l">
            <a:defRPr/>
          </a:pP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t>
          </a:r>
          <a:r>
            <a:rPr lang="en-US" cap="none" sz="1400" b="1" i="0" u="none" baseline="0">
              <a:solidFill>
                <a:srgbClr val="000000"/>
              </a:solidFill>
            </a:rPr>
            <a:t>注意：</a:t>
          </a:r>
          <a:r>
            <a:rPr lang="en-US" cap="none" sz="1400" b="1" i="0" u="none" baseline="0">
              <a:solidFill>
                <a:srgbClr val="000000"/>
              </a:solidFill>
            </a:rPr>
            <a:t>生年月日で自動判定されない</a:t>
          </a:r>
          <a:r>
            <a:rPr lang="en-US" cap="none" sz="1400" b="1" i="0" u="none" baseline="0">
              <a:solidFill>
                <a:srgbClr val="000000"/>
              </a:solidFill>
            </a:rPr>
            <a:t>ため</a:t>
          </a:r>
          <a:r>
            <a:rPr lang="en-US" cap="none" sz="1400" b="1" i="0" u="none" baseline="0">
              <a:solidFill>
                <a:srgbClr val="000000"/>
              </a:solidFill>
            </a:rPr>
            <a:t>、</a:t>
          </a:r>
          <a:r>
            <a:rPr lang="en-US" cap="none" sz="1400" b="1" i="0" u="none" baseline="0">
              <a:solidFill>
                <a:srgbClr val="000000"/>
              </a:solidFill>
            </a:rPr>
            <a:t>手作業での修正もしくは入力が必要</a:t>
          </a:r>
          <a:r>
            <a:rPr lang="en-US" cap="none" sz="1400" b="0" i="0" u="none" baseline="0">
              <a:solidFill>
                <a:srgbClr val="000000"/>
              </a:solidFill>
              <a:latin typeface="Calibri"/>
              <a:ea typeface="Calibri"/>
              <a:cs typeface="Calibri"/>
            </a:rPr>
            <a:t>
</a:t>
          </a:r>
          <a:r>
            <a:rPr lang="en-US" cap="none" sz="1400" b="1" i="0" u="none" baseline="0">
              <a:solidFill>
                <a:srgbClr val="FF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rPr>
            <a:t>　　</a:t>
          </a:r>
          <a:r>
            <a:rPr lang="en-US" cap="none" sz="1400" b="1" i="0" u="none" baseline="0">
              <a:solidFill>
                <a:srgbClr val="000000"/>
              </a:solidFill>
            </a:rPr>
            <a:t> ● 健康保険料の事業主負担分があるのは、７５歳の誕生日の前日が属する月の前月まで
　　　　 2014(H26)年に75歳になるのは・・・1939年(S14)生まれの人
　　　　 2015(H27)年に75歳になるのは・・・1940年(S15)生まれの人
　　　　　　 ※特に１日生まれの人は、注意!!　☞  5/1で75歳になる人は、事業主負担があるのは前々月の3月までとなります。
　　 ● 厚生年金保険料の事業主負担分があるのは、７０歳の誕生日の前日が属する月の前月まで
　　　　 2014(H26)年に70歳になるのは・・・1944年(S19)生まれの人
　　　　 2015(H27)年に70歳になるのは・・・1945年(S20)生まれの人
　　　　　　 ※特に１日生まれの人は、注意!!　☞  5/1で70歳になる人は、事業主負担があるのは前々月の3月までとなります。
　　 ● 介護保険料の事業主負担分があるのは、４０歳の誕生日の前日が属する月から、６５歳の誕生日の前日が属する月の前月まで
　　　　 2014(H26)年に40歳になるのは・・・1974年(S49)生まれの人　　　　　2014(H26)年に65歳になるのは・・・1949年(S24)生まれの人
　　　　 2015(H27)年に40歳になるのは・・・1975年(S50)生まれの人　　　　　2015(H27)年に65歳になるのは・・・1950年(S25)生まれの人
　　　　　　 ※特に１日生まれの人は、前月から加入となる為、注意!!　☞  5/1で40歳になる人は、前月の4月より加入となります。
　　 ● 雇用保険料が４月から免除（負担ゼロ）になるのは、４月１日現在６４歳以上の場合
　　　　 2014(H26)年4月１日64歳以上は・・・1950年(S25)4月1日以前生まれの人（1950年（S25）4月1日生まれも含む）
　　　　 2015(H27)年4月１日64歳以上は・・・1951年(S26)4月1日以前生まれの人（1951年（S26）4月1日生まれも含む）
</a:t>
          </a:r>
        </a:p>
      </xdr:txBody>
    </xdr:sp>
    <xdr:clientData/>
  </xdr:twoCellAnchor>
  <xdr:oneCellAnchor>
    <xdr:from>
      <xdr:col>4</xdr:col>
      <xdr:colOff>28575</xdr:colOff>
      <xdr:row>34</xdr:row>
      <xdr:rowOff>95250</xdr:rowOff>
    </xdr:from>
    <xdr:ext cx="3981450" cy="1419225"/>
    <xdr:sp>
      <xdr:nvSpPr>
        <xdr:cNvPr id="30" name="テキスト ボックス 38"/>
        <xdr:cNvSpPr txBox="1">
          <a:spLocks noChangeArrowheads="1"/>
        </xdr:cNvSpPr>
      </xdr:nvSpPr>
      <xdr:spPr>
        <a:xfrm>
          <a:off x="2990850" y="8067675"/>
          <a:ext cx="3981450" cy="1419225"/>
        </a:xfrm>
        <a:prstGeom prst="rect">
          <a:avLst/>
        </a:prstGeom>
        <a:solidFill>
          <a:srgbClr val="FFFFFF"/>
        </a:solidFill>
        <a:ln w="22225" cmpd="sng">
          <a:solidFill>
            <a:srgbClr val="00B05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介護保険料率は、該当者のみ入力</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加入・２号から１号になる月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に注意</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例）</a:t>
          </a:r>
          <a:r>
            <a:rPr lang="en-US" cap="none" sz="1200" b="0" i="0" u="none" baseline="0">
              <a:solidFill>
                <a:srgbClr val="000000"/>
              </a:solidFill>
              <a:latin typeface="Calibri"/>
              <a:ea typeface="Calibri"/>
              <a:cs typeface="Calibri"/>
            </a:rPr>
            <a:t>S50.1.1</a:t>
          </a:r>
          <a:r>
            <a:rPr lang="en-US" cap="none" sz="1200" b="0" i="0" u="none" baseline="0">
              <a:solidFill>
                <a:srgbClr val="000000"/>
              </a:solidFill>
              <a:latin typeface="ＭＳ Ｐゴシック"/>
              <a:ea typeface="ＭＳ Ｐゴシック"/>
              <a:cs typeface="ＭＳ Ｐゴシック"/>
            </a:rPr>
            <a:t>生まれ　</a:t>
          </a:r>
          <a:r>
            <a:rPr lang="en-US" cap="none" sz="1200" b="0" i="0" u="none" baseline="0">
              <a:solidFill>
                <a:srgbClr val="000000"/>
              </a:solidFill>
              <a:latin typeface="Calibri"/>
              <a:ea typeface="Calibri"/>
              <a:cs typeface="Calibri"/>
            </a:rPr>
            <a:t>2014</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月分から保険料発生</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（誕生日の前日の属する月から適用）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581025</xdr:colOff>
      <xdr:row>31</xdr:row>
      <xdr:rowOff>200025</xdr:rowOff>
    </xdr:from>
    <xdr:to>
      <xdr:col>4</xdr:col>
      <xdr:colOff>238125</xdr:colOff>
      <xdr:row>34</xdr:row>
      <xdr:rowOff>85725</xdr:rowOff>
    </xdr:to>
    <xdr:sp>
      <xdr:nvSpPr>
        <xdr:cNvPr id="31" name="直線コネクタ 42"/>
        <xdr:cNvSpPr>
          <a:spLocks/>
        </xdr:cNvSpPr>
      </xdr:nvSpPr>
      <xdr:spPr>
        <a:xfrm>
          <a:off x="2819400" y="7515225"/>
          <a:ext cx="381000" cy="542925"/>
        </a:xfrm>
        <a:prstGeom prst="line">
          <a:avLst/>
        </a:prstGeom>
        <a:noFill/>
        <a:ln w="2222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704850</xdr:colOff>
      <xdr:row>45</xdr:row>
      <xdr:rowOff>76200</xdr:rowOff>
    </xdr:from>
    <xdr:ext cx="3524250" cy="333375"/>
    <xdr:sp>
      <xdr:nvSpPr>
        <xdr:cNvPr id="32" name="テキスト ボックス 46"/>
        <xdr:cNvSpPr txBox="1">
          <a:spLocks noChangeArrowheads="1"/>
        </xdr:cNvSpPr>
      </xdr:nvSpPr>
      <xdr:spPr>
        <a:xfrm>
          <a:off x="2943225" y="10458450"/>
          <a:ext cx="3524250" cy="333375"/>
        </a:xfrm>
        <a:prstGeom prst="rect">
          <a:avLst/>
        </a:prstGeom>
        <a:solidFill>
          <a:srgbClr val="FFFFFF"/>
        </a:solidFill>
        <a:ln w="22225" cmpd="sng">
          <a:solidFill>
            <a:srgbClr val="00B05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労災保険の料率は、業種によって異なります。</a:t>
          </a:r>
          <a:r>
            <a:rPr lang="en-US" cap="none" sz="1200" b="0" i="0" u="none" baseline="0">
              <a:solidFill>
                <a:srgbClr val="000000"/>
              </a:solidFill>
              <a:latin typeface="Calibri"/>
              <a:ea typeface="Calibri"/>
              <a:cs typeface="Calibri"/>
            </a:rPr>
            <a:t>  </a:t>
          </a:r>
        </a:p>
      </xdr:txBody>
    </xdr:sp>
    <xdr:clientData/>
  </xdr:oneCellAnchor>
  <xdr:twoCellAnchor>
    <xdr:from>
      <xdr:col>3</xdr:col>
      <xdr:colOff>704850</xdr:colOff>
      <xdr:row>43</xdr:row>
      <xdr:rowOff>114300</xdr:rowOff>
    </xdr:from>
    <xdr:to>
      <xdr:col>4</xdr:col>
      <xdr:colOff>190500</xdr:colOff>
      <xdr:row>45</xdr:row>
      <xdr:rowOff>76200</xdr:rowOff>
    </xdr:to>
    <xdr:sp>
      <xdr:nvSpPr>
        <xdr:cNvPr id="33" name="直線コネクタ 51"/>
        <xdr:cNvSpPr>
          <a:spLocks/>
        </xdr:cNvSpPr>
      </xdr:nvSpPr>
      <xdr:spPr>
        <a:xfrm>
          <a:off x="2943225" y="10058400"/>
          <a:ext cx="209550" cy="400050"/>
        </a:xfrm>
        <a:prstGeom prst="line">
          <a:avLst/>
        </a:prstGeom>
        <a:noFill/>
        <a:ln w="2222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361950</xdr:colOff>
      <xdr:row>1</xdr:row>
      <xdr:rowOff>38100</xdr:rowOff>
    </xdr:from>
    <xdr:to>
      <xdr:col>2</xdr:col>
      <xdr:colOff>361950</xdr:colOff>
      <xdr:row>1</xdr:row>
      <xdr:rowOff>247650</xdr:rowOff>
    </xdr:to>
    <xdr:sp>
      <xdr:nvSpPr>
        <xdr:cNvPr id="34" name="直線矢印コネクタ 3"/>
        <xdr:cNvSpPr>
          <a:spLocks/>
        </xdr:cNvSpPr>
      </xdr:nvSpPr>
      <xdr:spPr>
        <a:xfrm>
          <a:off x="1905000" y="571500"/>
          <a:ext cx="0" cy="209550"/>
        </a:xfrm>
        <a:prstGeom prst="straightConnector1">
          <a:avLst/>
        </a:prstGeom>
        <a:noFill/>
        <a:ln w="317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xdr:colOff>
      <xdr:row>47</xdr:row>
      <xdr:rowOff>47625</xdr:rowOff>
    </xdr:from>
    <xdr:to>
      <xdr:col>1</xdr:col>
      <xdr:colOff>533400</xdr:colOff>
      <xdr:row>53</xdr:row>
      <xdr:rowOff>38100</xdr:rowOff>
    </xdr:to>
    <xdr:sp>
      <xdr:nvSpPr>
        <xdr:cNvPr id="35" name="左大かっこ 1"/>
        <xdr:cNvSpPr>
          <a:spLocks/>
        </xdr:cNvSpPr>
      </xdr:nvSpPr>
      <xdr:spPr>
        <a:xfrm>
          <a:off x="1047750" y="10810875"/>
          <a:ext cx="209550" cy="1514475"/>
        </a:xfrm>
        <a:prstGeom prst="leftBracket">
          <a:avLst>
            <a:gd name="adj" fmla="val -48671"/>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190500</xdr:colOff>
      <xdr:row>50</xdr:row>
      <xdr:rowOff>314325</xdr:rowOff>
    </xdr:from>
    <xdr:to>
      <xdr:col>18</xdr:col>
      <xdr:colOff>590550</xdr:colOff>
      <xdr:row>51</xdr:row>
      <xdr:rowOff>180975</xdr:rowOff>
    </xdr:to>
    <xdr:sp>
      <xdr:nvSpPr>
        <xdr:cNvPr id="36" name="直線矢印コネクタ 64"/>
        <xdr:cNvSpPr>
          <a:spLocks/>
        </xdr:cNvSpPr>
      </xdr:nvSpPr>
      <xdr:spPr>
        <a:xfrm>
          <a:off x="14535150" y="11830050"/>
          <a:ext cx="400050" cy="25717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190500</xdr:colOff>
      <xdr:row>53</xdr:row>
      <xdr:rowOff>0</xdr:rowOff>
    </xdr:from>
    <xdr:to>
      <xdr:col>18</xdr:col>
      <xdr:colOff>638175</xdr:colOff>
      <xdr:row>53</xdr:row>
      <xdr:rowOff>142875</xdr:rowOff>
    </xdr:to>
    <xdr:sp>
      <xdr:nvSpPr>
        <xdr:cNvPr id="37" name="直線矢印コネクタ 65"/>
        <xdr:cNvSpPr>
          <a:spLocks/>
        </xdr:cNvSpPr>
      </xdr:nvSpPr>
      <xdr:spPr>
        <a:xfrm flipV="1">
          <a:off x="14535150" y="12287250"/>
          <a:ext cx="447675" cy="14287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428625</xdr:colOff>
      <xdr:row>46</xdr:row>
      <xdr:rowOff>76200</xdr:rowOff>
    </xdr:from>
    <xdr:to>
      <xdr:col>20</xdr:col>
      <xdr:colOff>200025</xdr:colOff>
      <xdr:row>47</xdr:row>
      <xdr:rowOff>0</xdr:rowOff>
    </xdr:to>
    <xdr:sp>
      <xdr:nvSpPr>
        <xdr:cNvPr id="38" name="直線コネクタ 67"/>
        <xdr:cNvSpPr>
          <a:spLocks/>
        </xdr:cNvSpPr>
      </xdr:nvSpPr>
      <xdr:spPr>
        <a:xfrm>
          <a:off x="15582900" y="10648950"/>
          <a:ext cx="581025" cy="114300"/>
        </a:xfrm>
        <a:prstGeom prst="line">
          <a:avLst/>
        </a:prstGeom>
        <a:noFill/>
        <a:ln w="22225"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9</xdr:row>
      <xdr:rowOff>114300</xdr:rowOff>
    </xdr:from>
    <xdr:to>
      <xdr:col>11</xdr:col>
      <xdr:colOff>104775</xdr:colOff>
      <xdr:row>11</xdr:row>
      <xdr:rowOff>123825</xdr:rowOff>
    </xdr:to>
    <xdr:sp>
      <xdr:nvSpPr>
        <xdr:cNvPr id="39" name="直線コネクタ 58"/>
        <xdr:cNvSpPr>
          <a:spLocks/>
        </xdr:cNvSpPr>
      </xdr:nvSpPr>
      <xdr:spPr>
        <a:xfrm flipH="1">
          <a:off x="8686800" y="2590800"/>
          <a:ext cx="95250" cy="419100"/>
        </a:xfrm>
        <a:prstGeom prst="line">
          <a:avLst/>
        </a:prstGeom>
        <a:noFill/>
        <a:ln w="1905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228600</xdr:colOff>
      <xdr:row>5</xdr:row>
      <xdr:rowOff>47625</xdr:rowOff>
    </xdr:from>
    <xdr:to>
      <xdr:col>23</xdr:col>
      <xdr:colOff>704850</xdr:colOff>
      <xdr:row>8</xdr:row>
      <xdr:rowOff>123825</xdr:rowOff>
    </xdr:to>
    <xdr:sp>
      <xdr:nvSpPr>
        <xdr:cNvPr id="40" name="線吹き出し 2 (枠付き) 69"/>
        <xdr:cNvSpPr>
          <a:spLocks/>
        </xdr:cNvSpPr>
      </xdr:nvSpPr>
      <xdr:spPr>
        <a:xfrm>
          <a:off x="15382875" y="1762125"/>
          <a:ext cx="3714750" cy="647700"/>
        </a:xfrm>
        <a:prstGeom prst="borderCallout2">
          <a:avLst>
            <a:gd name="adj1" fmla="val -54976"/>
            <a:gd name="adj2" fmla="val 53939"/>
            <a:gd name="adj3" fmla="val -56143"/>
            <a:gd name="adj4" fmla="val 26972"/>
            <a:gd name="adj5" fmla="val -50546"/>
            <a:gd name="adj6" fmla="val -9009"/>
          </a:avLst>
        </a:prstGeom>
        <a:solidFill>
          <a:srgbClr val="FFFFFF"/>
        </a:solidFill>
        <a:ln w="22225" cmpd="sng">
          <a:solidFill>
            <a:srgbClr val="00B0F0"/>
          </a:solidFill>
          <a:headEnd type="none"/>
          <a:tailEnd type="none"/>
        </a:ln>
      </xdr:spPr>
      <xdr:txBody>
        <a:bodyPr vertOverflow="clip" wrap="square"/>
        <a:p>
          <a:pPr algn="l">
            <a:defRPr/>
          </a:pPr>
          <a:r>
            <a:rPr lang="en-US" cap="none" sz="1200" b="0" i="0" u="sng" baseline="0">
              <a:solidFill>
                <a:srgbClr val="00CCFF"/>
              </a:solidFill>
            </a:rPr>
            <a:t>賞与の列は、追加しないでください</a:t>
          </a:r>
          <a:r>
            <a:rPr lang="en-US" cap="none" sz="1200" b="0" i="0" u="sng" baseline="0">
              <a:solidFill>
                <a:srgbClr val="00CCFF"/>
              </a:solidFill>
              <a:latin typeface="Calibri"/>
              <a:ea typeface="Calibri"/>
              <a:cs typeface="Calibri"/>
            </a:rPr>
            <a:t>!!</a:t>
          </a:r>
          <a:r>
            <a:rPr lang="en-US" cap="none" sz="1200" b="0" i="0" u="sng" baseline="0">
              <a:solidFill>
                <a:srgbClr val="00CCFF"/>
              </a:solidFill>
              <a:latin typeface="Calibri"/>
              <a:ea typeface="Calibri"/>
              <a:cs typeface="Calibri"/>
            </a:rPr>
            <a:t>
</a:t>
          </a:r>
          <a:r>
            <a:rPr lang="en-US" cap="none" sz="1200" b="0" i="0" u="none" baseline="0">
              <a:solidFill>
                <a:srgbClr val="000000"/>
              </a:solidFill>
              <a:latin typeface="Calibri"/>
              <a:ea typeface="Calibri"/>
              <a:cs typeface="Calibri"/>
            </a:rPr>
            <a:t>2015</a:t>
          </a:r>
          <a:r>
            <a:rPr lang="en-US" cap="none" sz="1200" b="0" i="0" u="none" baseline="0">
              <a:solidFill>
                <a:srgbClr val="000000"/>
              </a:solidFill>
            </a:rPr>
            <a:t>年</a:t>
          </a:r>
          <a:r>
            <a:rPr lang="en-US" cap="none" sz="1200" b="0" i="0" u="none" baseline="0">
              <a:solidFill>
                <a:srgbClr val="000000"/>
              </a:solidFill>
              <a:latin typeface="Calibri"/>
              <a:ea typeface="Calibri"/>
              <a:cs typeface="Calibri"/>
            </a:rPr>
            <a:t>6</a:t>
          </a:r>
          <a:r>
            <a:rPr lang="en-US" cap="none" sz="1200" b="0" i="0" u="none" baseline="0">
              <a:solidFill>
                <a:srgbClr val="000000"/>
              </a:solidFill>
            </a:rPr>
            <a:t>月支給の賞与は含めないでください。</a:t>
          </a:r>
        </a:p>
      </xdr:txBody>
    </xdr:sp>
    <xdr:clientData/>
  </xdr:twoCellAnchor>
  <xdr:twoCellAnchor>
    <xdr:from>
      <xdr:col>17</xdr:col>
      <xdr:colOff>28575</xdr:colOff>
      <xdr:row>1</xdr:row>
      <xdr:rowOff>419100</xdr:rowOff>
    </xdr:from>
    <xdr:to>
      <xdr:col>17</xdr:col>
      <xdr:colOff>171450</xdr:colOff>
      <xdr:row>5</xdr:row>
      <xdr:rowOff>85725</xdr:rowOff>
    </xdr:to>
    <xdr:sp>
      <xdr:nvSpPr>
        <xdr:cNvPr id="41" name="左大かっこ 25"/>
        <xdr:cNvSpPr>
          <a:spLocks/>
        </xdr:cNvSpPr>
      </xdr:nvSpPr>
      <xdr:spPr>
        <a:xfrm>
          <a:off x="13563600" y="952500"/>
          <a:ext cx="133350" cy="847725"/>
        </a:xfrm>
        <a:prstGeom prst="leftBracket">
          <a:avLst>
            <a:gd name="adj" fmla="val -48509"/>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17</xdr:row>
      <xdr:rowOff>200025</xdr:rowOff>
    </xdr:from>
    <xdr:to>
      <xdr:col>13</xdr:col>
      <xdr:colOff>266700</xdr:colOff>
      <xdr:row>21</xdr:row>
      <xdr:rowOff>95250</xdr:rowOff>
    </xdr:to>
    <xdr:sp>
      <xdr:nvSpPr>
        <xdr:cNvPr id="42" name="角丸四角形吹き出し 52"/>
        <xdr:cNvSpPr>
          <a:spLocks/>
        </xdr:cNvSpPr>
      </xdr:nvSpPr>
      <xdr:spPr>
        <a:xfrm>
          <a:off x="6800850" y="4400550"/>
          <a:ext cx="3762375" cy="771525"/>
        </a:xfrm>
        <a:prstGeom prst="wedgeRoundRectCallout">
          <a:avLst>
            <a:gd name="adj1" fmla="val -30069"/>
            <a:gd name="adj2" fmla="val 99842"/>
          </a:avLst>
        </a:prstGeom>
        <a:solidFill>
          <a:srgbClr val="FFFFFF"/>
        </a:solidFill>
        <a:ln w="22225" cmpd="sng">
          <a:solidFill>
            <a:srgbClr val="FF0000"/>
          </a:solidFill>
          <a:headEnd type="none"/>
          <a:tailEnd type="none"/>
        </a:ln>
      </xdr:spPr>
      <xdr:txBody>
        <a:bodyPr vertOverflow="clip" wrap="square"/>
        <a:p>
          <a:pPr algn="l">
            <a:defRPr/>
          </a:pPr>
          <a:r>
            <a:rPr lang="en-US" cap="none" sz="1200" b="0" i="0" u="none" baseline="0">
              <a:solidFill>
                <a:srgbClr val="FF0000"/>
              </a:solidFill>
            </a:rPr>
            <a:t>標準報酬月額決定</a:t>
          </a:r>
          <a:r>
            <a:rPr lang="en-US" cap="none" sz="1200" b="0" i="0" u="none" baseline="0">
              <a:solidFill>
                <a:srgbClr val="FF0000"/>
              </a:solidFill>
              <a:latin typeface="Calibri"/>
              <a:ea typeface="Calibri"/>
              <a:cs typeface="Calibri"/>
            </a:rPr>
            <a:t>(</a:t>
          </a:r>
          <a:r>
            <a:rPr lang="en-US" cap="none" sz="1200" b="0" i="0" u="none" baseline="0">
              <a:solidFill>
                <a:srgbClr val="FF0000"/>
              </a:solidFill>
            </a:rPr>
            <a:t>取得・改定）通知書の</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適用月に基づいて入力してください。給与からの徴収月</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や納付月とは異なる場合があります。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2352675</xdr:colOff>
      <xdr:row>39</xdr:row>
      <xdr:rowOff>1800225</xdr:rowOff>
    </xdr:from>
    <xdr:to>
      <xdr:col>12</xdr:col>
      <xdr:colOff>838200</xdr:colOff>
      <xdr:row>39</xdr:row>
      <xdr:rowOff>2238375</xdr:rowOff>
    </xdr:to>
    <xdr:sp>
      <xdr:nvSpPr>
        <xdr:cNvPr id="1" name="テキスト ボックス 2"/>
        <xdr:cNvSpPr txBox="1">
          <a:spLocks noChangeArrowheads="1"/>
        </xdr:cNvSpPr>
      </xdr:nvSpPr>
      <xdr:spPr>
        <a:xfrm>
          <a:off x="8143875" y="18221325"/>
          <a:ext cx="7381875" cy="438150"/>
        </a:xfrm>
        <a:prstGeom prst="rect">
          <a:avLst/>
        </a:prstGeom>
        <a:solidFill>
          <a:srgbClr val="FFFFFF"/>
        </a:solidFill>
        <a:ln w="12700" cmpd="sng">
          <a:solidFill>
            <a:srgbClr val="F79646"/>
          </a:solidFill>
          <a:headEnd type="none"/>
          <a:tailEnd type="none"/>
        </a:ln>
      </xdr:spPr>
      <xdr:txBody>
        <a:bodyPr vertOverflow="clip" wrap="square"/>
        <a:p>
          <a:pPr algn="l">
            <a:defRPr/>
          </a:pPr>
          <a:r>
            <a:rPr lang="en-US" cap="none" sz="2000" b="0" i="0" u="none" baseline="0">
              <a:solidFill>
                <a:srgbClr val="FF6600"/>
              </a:solidFill>
              <a:latin typeface="ＭＳ Ｐゴシック"/>
              <a:ea typeface="ＭＳ Ｐゴシック"/>
              <a:cs typeface="ＭＳ Ｐゴシック"/>
            </a:rPr>
            <a:t>該当がある場合、上限にて自動計算されますが、確認をお願いします</a:t>
          </a:r>
          <a:r>
            <a:rPr lang="en-US" cap="none" sz="2000" b="0" i="0" u="none" baseline="0">
              <a:solidFill>
                <a:srgbClr val="FF6600"/>
              </a:solidFill>
              <a:latin typeface="Calibri"/>
              <a:ea typeface="Calibri"/>
              <a:cs typeface="Calibri"/>
            </a:rPr>
            <a:t>
</a:t>
          </a:r>
        </a:p>
      </xdr:txBody>
    </xdr:sp>
    <xdr:clientData/>
  </xdr:twoCellAnchor>
  <xdr:twoCellAnchor editAs="oneCell">
    <xdr:from>
      <xdr:col>2</xdr:col>
      <xdr:colOff>514350</xdr:colOff>
      <xdr:row>40</xdr:row>
      <xdr:rowOff>742950</xdr:rowOff>
    </xdr:from>
    <xdr:to>
      <xdr:col>4</xdr:col>
      <xdr:colOff>2219325</xdr:colOff>
      <xdr:row>40</xdr:row>
      <xdr:rowOff>2581275</xdr:rowOff>
    </xdr:to>
    <xdr:pic>
      <xdr:nvPicPr>
        <xdr:cNvPr id="2" name="図 4"/>
        <xdr:cNvPicPr preferRelativeResize="1">
          <a:picLocks noChangeAspect="1"/>
        </xdr:cNvPicPr>
      </xdr:nvPicPr>
      <xdr:blipFill>
        <a:blip r:embed="rId1"/>
        <a:srcRect l="7293" t="52415" r="47648" b="24795"/>
        <a:stretch>
          <a:fillRect/>
        </a:stretch>
      </xdr:blipFill>
      <xdr:spPr>
        <a:xfrm>
          <a:off x="3190875" y="19697700"/>
          <a:ext cx="4819650"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iweb.or.jp/topics/monodukuri26/web&#23436;&#25104;&#29256;&#12288;&#65320;25&#36035;&#37329;&#21488;&#24115;\&#12481;&#12455;&#12483;&#12463;&#29992;&#21407;&#32025;&#12288;web&#23455;&#32318;&#12288;&#36035;&#37329;&#21488;&#24115;&#65409;&#65386;&#65391;&#654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４)経費明細表チェックリスト"/>
      <sheetName val="(４)経費明細 (科目合計) 印刷用"/>
      <sheetName val="日本標準産業分類"/>
      <sheetName val="原材料費"/>
      <sheetName val="機械装置費"/>
      <sheetName val="技術導入費"/>
      <sheetName val="外注加工費"/>
      <sheetName val="委託費"/>
      <sheetName val="知的財産等関連経費"/>
      <sheetName val="運搬費"/>
      <sheetName val="専門家謝金"/>
      <sheetName val="専門家旅費"/>
      <sheetName val="雑役務費"/>
      <sheetName val="対象者一覧表"/>
      <sheetName val="総労働時間算定表(1)"/>
      <sheetName val="総労働時間算定表(2)"/>
      <sheetName val="様式第６の別紙２　直接人件費支出明細書(1)"/>
      <sheetName val="様式第６の別紙２　直接人件費支出明細書(2)"/>
      <sheetName val="チェック時のポイント"/>
      <sheetName val="チェック時のポイント×"/>
      <sheetName val="自動計算ができない場合について"/>
      <sheetName val="添付資料"/>
      <sheetName val="賃金台帳(2)"/>
      <sheetName val="賃金台帳(3)"/>
      <sheetName val="賃金台帳(4)"/>
      <sheetName val="賃金台帳(5)"/>
      <sheetName val="賃金台帳(6)"/>
      <sheetName val="賃金台帳(7)"/>
      <sheetName val="賃金台帳(8)"/>
      <sheetName val="賃金台帳(9)"/>
      <sheetName val="賃金台帳(10)"/>
      <sheetName val="賃金台帳(11)"/>
      <sheetName val="賃金台帳(12)"/>
      <sheetName val="2309"/>
      <sheetName val="2409"/>
      <sheetName val="2509"/>
      <sheetName val="26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theme="0" tint="-0.1499900072813034"/>
    <pageSetUpPr fitToPage="1"/>
  </sheetPr>
  <dimension ref="A1:AM116"/>
  <sheetViews>
    <sheetView showGridLines="0" tabSelected="1" zoomScale="75" zoomScaleNormal="75" zoomScaleSheetLayoutView="70" zoomScalePageLayoutView="50" workbookViewId="0" topLeftCell="A1">
      <selection activeCell="A1" sqref="A1"/>
    </sheetView>
  </sheetViews>
  <sheetFormatPr defaultColWidth="9.140625" defaultRowHeight="15"/>
  <cols>
    <col min="1" max="1" width="10.8515625" style="1" customWidth="1"/>
    <col min="2" max="2" width="12.28125" style="1" customWidth="1"/>
    <col min="3" max="3" width="10.421875" style="1" customWidth="1"/>
    <col min="4" max="4" width="10.8515625" style="1" customWidth="1"/>
    <col min="5" max="10" width="12.140625" style="1" customWidth="1"/>
    <col min="11" max="11" width="12.8515625" style="1" customWidth="1"/>
    <col min="12" max="23" width="12.140625" style="1" customWidth="1"/>
    <col min="24" max="24" width="12.421875" style="1" customWidth="1"/>
    <col min="25" max="25" width="9.57421875" style="1" customWidth="1"/>
    <col min="26" max="26" width="9.421875" style="1" customWidth="1"/>
    <col min="27" max="27" width="16.421875" style="1" customWidth="1"/>
    <col min="28" max="29" width="12.140625" style="1" customWidth="1"/>
    <col min="30" max="16384" width="9.00390625" style="1" customWidth="1"/>
  </cols>
  <sheetData>
    <row r="1" spans="1:33" ht="42" customHeight="1">
      <c r="A1" s="17" t="s">
        <v>221</v>
      </c>
      <c r="B1" s="32"/>
      <c r="G1" s="3"/>
      <c r="H1" s="3"/>
      <c r="I1" s="3"/>
      <c r="J1" s="250" t="s">
        <v>66</v>
      </c>
      <c r="K1" s="3"/>
      <c r="L1" s="3"/>
      <c r="M1" s="3"/>
      <c r="N1" s="3"/>
      <c r="O1" s="3"/>
      <c r="P1" s="170"/>
      <c r="Q1" s="170"/>
      <c r="R1" s="170"/>
      <c r="S1" s="170"/>
      <c r="T1" s="347"/>
      <c r="U1" s="347"/>
      <c r="V1" s="347"/>
      <c r="X1" s="170"/>
      <c r="Y1" s="170"/>
      <c r="Z1" s="170"/>
      <c r="AA1" s="347"/>
      <c r="AB1" s="347"/>
      <c r="AC1" s="347"/>
      <c r="AD1" s="170"/>
      <c r="AE1" s="170"/>
      <c r="AF1" s="170"/>
      <c r="AG1" s="3"/>
    </row>
    <row r="2" spans="1:23" ht="39" customHeight="1" thickBot="1">
      <c r="A2" s="251" t="s">
        <v>1</v>
      </c>
      <c r="B2" s="303" t="s">
        <v>118</v>
      </c>
      <c r="C2" s="303"/>
      <c r="D2" s="303"/>
      <c r="G2" s="3"/>
      <c r="H2" s="3"/>
      <c r="I2" s="75"/>
      <c r="J2" s="3"/>
      <c r="K2" s="3"/>
      <c r="M2" s="3"/>
      <c r="N2" s="3"/>
      <c r="O2" s="3"/>
      <c r="P2" s="170"/>
      <c r="Q2" s="76"/>
      <c r="R2" s="290" t="s">
        <v>213</v>
      </c>
      <c r="S2" s="170"/>
      <c r="T2" s="170"/>
      <c r="U2" s="170"/>
      <c r="V2" s="3"/>
      <c r="W2" s="3"/>
    </row>
    <row r="3" spans="1:23" ht="18" customHeight="1" thickBot="1">
      <c r="A3" s="74" t="s">
        <v>2</v>
      </c>
      <c r="B3" s="304" t="s">
        <v>170</v>
      </c>
      <c r="C3" s="304"/>
      <c r="D3" s="245" t="s">
        <v>171</v>
      </c>
      <c r="G3" s="3"/>
      <c r="H3" s="3"/>
      <c r="I3" s="3"/>
      <c r="J3" s="19"/>
      <c r="K3" s="5" t="s">
        <v>222</v>
      </c>
      <c r="M3" s="22"/>
      <c r="N3" s="22"/>
      <c r="O3" s="22"/>
      <c r="P3" s="170"/>
      <c r="Q3" s="170"/>
      <c r="R3" s="144" t="s">
        <v>218</v>
      </c>
      <c r="S3" s="170"/>
      <c r="T3" s="170"/>
      <c r="U3" s="170"/>
      <c r="V3" s="3"/>
      <c r="W3" s="3"/>
    </row>
    <row r="4" spans="1:22" ht="18" customHeight="1">
      <c r="A4" s="74" t="s">
        <v>3</v>
      </c>
      <c r="B4" s="305" t="s">
        <v>172</v>
      </c>
      <c r="C4" s="305"/>
      <c r="D4" s="305"/>
      <c r="G4" s="3"/>
      <c r="H4" s="3"/>
      <c r="I4" s="2"/>
      <c r="J4" s="3"/>
      <c r="K4" s="3"/>
      <c r="L4" s="17"/>
      <c r="M4" s="17"/>
      <c r="N4" s="17"/>
      <c r="O4" s="170"/>
      <c r="P4" s="170"/>
      <c r="Q4" s="170"/>
      <c r="R4" s="144" t="s">
        <v>219</v>
      </c>
      <c r="S4" s="170"/>
      <c r="T4" s="170"/>
      <c r="U4" s="26"/>
      <c r="V4" s="26"/>
    </row>
    <row r="5" spans="1:23" ht="18" customHeight="1">
      <c r="A5" s="73" t="s">
        <v>4</v>
      </c>
      <c r="B5" s="306">
        <v>27395</v>
      </c>
      <c r="C5" s="306"/>
      <c r="D5" s="18" t="s">
        <v>217</v>
      </c>
      <c r="E5" s="4"/>
      <c r="F5" s="4"/>
      <c r="O5" s="170"/>
      <c r="P5" s="170"/>
      <c r="Q5" s="170"/>
      <c r="R5" s="144" t="s">
        <v>220</v>
      </c>
      <c r="S5" s="22"/>
      <c r="T5" s="170"/>
      <c r="U5" s="22"/>
      <c r="V5" s="22"/>
      <c r="W5" s="22"/>
    </row>
    <row r="6" spans="1:16" ht="15" customHeight="1">
      <c r="A6" s="72"/>
      <c r="B6" s="72"/>
      <c r="C6" s="32"/>
      <c r="D6" s="71" t="s">
        <v>36</v>
      </c>
      <c r="E6" s="2"/>
      <c r="G6" s="2" t="s">
        <v>50</v>
      </c>
      <c r="H6" s="2"/>
      <c r="I6" s="2"/>
      <c r="K6" s="2"/>
      <c r="L6" s="2" t="s">
        <v>50</v>
      </c>
      <c r="M6" s="70"/>
      <c r="N6" s="70"/>
      <c r="O6" s="2"/>
      <c r="P6" s="2" t="s">
        <v>50</v>
      </c>
    </row>
    <row r="7" spans="1:19" ht="15" customHeight="1">
      <c r="A7" s="72"/>
      <c r="B7" s="72"/>
      <c r="C7" s="32"/>
      <c r="D7" s="71"/>
      <c r="E7" s="77"/>
      <c r="G7" s="77">
        <v>41821</v>
      </c>
      <c r="H7" s="77"/>
      <c r="I7" s="78"/>
      <c r="K7" s="77"/>
      <c r="L7" s="77">
        <v>41883</v>
      </c>
      <c r="M7" s="70"/>
      <c r="N7" s="70"/>
      <c r="O7" s="77"/>
      <c r="P7" s="77">
        <v>42005</v>
      </c>
      <c r="Q7" s="22"/>
      <c r="R7" s="22"/>
      <c r="S7" s="22"/>
    </row>
    <row r="8" spans="1:19" ht="15" customHeight="1">
      <c r="A8" s="307" t="s">
        <v>48</v>
      </c>
      <c r="B8" s="307"/>
      <c r="C8" s="32"/>
      <c r="D8" s="71"/>
      <c r="E8" s="80"/>
      <c r="G8" s="80" t="s">
        <v>175</v>
      </c>
      <c r="H8" s="80"/>
      <c r="I8" s="77"/>
      <c r="K8" s="79"/>
      <c r="L8" s="79" t="s">
        <v>58</v>
      </c>
      <c r="M8" s="70"/>
      <c r="N8" s="70"/>
      <c r="O8" s="87"/>
      <c r="P8" s="87" t="s">
        <v>59</v>
      </c>
      <c r="Q8" s="22"/>
      <c r="R8" s="22"/>
      <c r="S8" s="22"/>
    </row>
    <row r="9" spans="1:16" ht="15" customHeight="1" thickBot="1">
      <c r="A9" s="308"/>
      <c r="B9" s="308"/>
      <c r="C9" s="114"/>
      <c r="D9" s="4"/>
      <c r="E9" s="69"/>
      <c r="F9" s="170"/>
      <c r="G9" s="69" t="s">
        <v>49</v>
      </c>
      <c r="H9" s="69"/>
      <c r="I9" s="69"/>
      <c r="J9" s="170"/>
      <c r="K9" s="69"/>
      <c r="L9" s="69" t="s">
        <v>49</v>
      </c>
      <c r="M9" s="170"/>
      <c r="N9" s="170"/>
      <c r="O9" s="69"/>
      <c r="P9" s="69" t="s">
        <v>49</v>
      </c>
    </row>
    <row r="10" spans="1:26" ht="15" customHeight="1" thickBot="1">
      <c r="A10" s="309" t="s">
        <v>57</v>
      </c>
      <c r="B10" s="310"/>
      <c r="C10" s="311" t="s">
        <v>5</v>
      </c>
      <c r="D10" s="312"/>
      <c r="E10" s="50">
        <v>41821</v>
      </c>
      <c r="F10" s="49" t="s">
        <v>51</v>
      </c>
      <c r="G10" s="115" t="s">
        <v>6</v>
      </c>
      <c r="H10" s="49" t="s">
        <v>52</v>
      </c>
      <c r="I10" s="49" t="s">
        <v>53</v>
      </c>
      <c r="J10" s="49" t="s">
        <v>54</v>
      </c>
      <c r="K10" s="49" t="s">
        <v>55</v>
      </c>
      <c r="L10" s="115" t="s">
        <v>6</v>
      </c>
      <c r="M10" s="50">
        <v>42035</v>
      </c>
      <c r="N10" s="49" t="s">
        <v>56</v>
      </c>
      <c r="O10" s="49" t="s">
        <v>32</v>
      </c>
      <c r="P10" s="115" t="s">
        <v>6</v>
      </c>
      <c r="Q10" s="49" t="s">
        <v>33</v>
      </c>
      <c r="R10" s="49" t="s">
        <v>27</v>
      </c>
      <c r="S10" s="49" t="s">
        <v>216</v>
      </c>
      <c r="T10" s="48" t="s">
        <v>0</v>
      </c>
      <c r="Y10" s="28"/>
      <c r="Z10" s="28"/>
    </row>
    <row r="11" spans="1:22" ht="17.25" customHeight="1">
      <c r="A11" s="313" t="s">
        <v>34</v>
      </c>
      <c r="B11" s="314"/>
      <c r="C11" s="315" t="s">
        <v>34</v>
      </c>
      <c r="D11" s="316"/>
      <c r="E11" s="67">
        <v>250000</v>
      </c>
      <c r="F11" s="67">
        <v>250000</v>
      </c>
      <c r="G11" s="68">
        <v>333333</v>
      </c>
      <c r="H11" s="67">
        <v>250000</v>
      </c>
      <c r="I11" s="67">
        <v>250000</v>
      </c>
      <c r="J11" s="67">
        <v>250000</v>
      </c>
      <c r="K11" s="67">
        <v>250000</v>
      </c>
      <c r="L11" s="67">
        <v>1555555</v>
      </c>
      <c r="M11" s="67">
        <v>250000</v>
      </c>
      <c r="N11" s="67">
        <v>250000</v>
      </c>
      <c r="O11" s="67">
        <v>250000</v>
      </c>
      <c r="P11" s="67">
        <v>111111</v>
      </c>
      <c r="Q11" s="67">
        <v>280000</v>
      </c>
      <c r="R11" s="67">
        <v>280000</v>
      </c>
      <c r="S11" s="67">
        <v>280000</v>
      </c>
      <c r="T11" s="47">
        <f>SUM(E11:S11)</f>
        <v>5089999</v>
      </c>
      <c r="V11" s="143" t="s">
        <v>87</v>
      </c>
    </row>
    <row r="12" spans="1:24" ht="17.25" customHeight="1">
      <c r="A12" s="317" t="s">
        <v>7</v>
      </c>
      <c r="B12" s="318"/>
      <c r="C12" s="319"/>
      <c r="D12" s="320"/>
      <c r="E12" s="65"/>
      <c r="F12" s="65"/>
      <c r="G12" s="66"/>
      <c r="H12" s="65"/>
      <c r="I12" s="65"/>
      <c r="J12" s="65"/>
      <c r="K12" s="65"/>
      <c r="L12" s="65"/>
      <c r="M12" s="65"/>
      <c r="N12" s="65"/>
      <c r="O12" s="65"/>
      <c r="P12" s="65"/>
      <c r="Q12" s="64"/>
      <c r="R12" s="64"/>
      <c r="S12" s="64"/>
      <c r="T12" s="46">
        <f aca="true" t="shared" si="0" ref="T12:T22">SUM(E12:S12)</f>
        <v>0</v>
      </c>
      <c r="V12" s="144" t="s">
        <v>88</v>
      </c>
      <c r="W12" s="252"/>
      <c r="X12" s="170"/>
    </row>
    <row r="13" spans="1:24" ht="17.25" customHeight="1">
      <c r="A13" s="317" t="s">
        <v>8</v>
      </c>
      <c r="B13" s="318"/>
      <c r="C13" s="319"/>
      <c r="D13" s="320"/>
      <c r="E13" s="65"/>
      <c r="F13" s="65"/>
      <c r="G13" s="66"/>
      <c r="H13" s="65"/>
      <c r="I13" s="65"/>
      <c r="J13" s="65"/>
      <c r="K13" s="65"/>
      <c r="L13" s="65"/>
      <c r="M13" s="65"/>
      <c r="N13" s="65"/>
      <c r="O13" s="65"/>
      <c r="P13" s="65"/>
      <c r="Q13" s="64"/>
      <c r="R13" s="64"/>
      <c r="S13" s="64"/>
      <c r="T13" s="46">
        <f t="shared" si="0"/>
        <v>0</v>
      </c>
      <c r="V13" s="145" t="s">
        <v>74</v>
      </c>
      <c r="W13" s="252"/>
      <c r="X13" s="144"/>
    </row>
    <row r="14" spans="1:24" ht="17.25" customHeight="1">
      <c r="A14" s="317" t="s">
        <v>9</v>
      </c>
      <c r="B14" s="318"/>
      <c r="C14" s="319" t="s">
        <v>9</v>
      </c>
      <c r="D14" s="320"/>
      <c r="E14" s="65"/>
      <c r="F14" s="65"/>
      <c r="G14" s="66"/>
      <c r="H14" s="65"/>
      <c r="I14" s="65"/>
      <c r="J14" s="65"/>
      <c r="K14" s="65"/>
      <c r="L14" s="65"/>
      <c r="M14" s="65"/>
      <c r="N14" s="65"/>
      <c r="O14" s="65"/>
      <c r="P14" s="65"/>
      <c r="Q14" s="64"/>
      <c r="R14" s="64"/>
      <c r="S14" s="64"/>
      <c r="T14" s="46">
        <f t="shared" si="0"/>
        <v>0</v>
      </c>
      <c r="V14" s="146" t="s">
        <v>75</v>
      </c>
      <c r="W14" s="252"/>
      <c r="X14" s="144"/>
    </row>
    <row r="15" spans="1:24" ht="17.25" customHeight="1">
      <c r="A15" s="317" t="s">
        <v>10</v>
      </c>
      <c r="B15" s="318"/>
      <c r="C15" s="319"/>
      <c r="D15" s="320"/>
      <c r="E15" s="65"/>
      <c r="F15" s="65"/>
      <c r="G15" s="66"/>
      <c r="H15" s="65"/>
      <c r="I15" s="65"/>
      <c r="J15" s="65"/>
      <c r="K15" s="65"/>
      <c r="L15" s="65"/>
      <c r="M15" s="65"/>
      <c r="N15" s="65"/>
      <c r="O15" s="65"/>
      <c r="P15" s="65"/>
      <c r="Q15" s="64"/>
      <c r="R15" s="64"/>
      <c r="S15" s="64"/>
      <c r="T15" s="46">
        <f t="shared" si="0"/>
        <v>0</v>
      </c>
      <c r="V15" s="144" t="s">
        <v>89</v>
      </c>
      <c r="W15" s="147"/>
      <c r="X15" s="144"/>
    </row>
    <row r="16" spans="1:24" ht="17.25" customHeight="1">
      <c r="A16" s="317" t="s">
        <v>11</v>
      </c>
      <c r="B16" s="318"/>
      <c r="C16" s="319"/>
      <c r="D16" s="320"/>
      <c r="E16" s="65"/>
      <c r="F16" s="65"/>
      <c r="G16" s="66"/>
      <c r="H16" s="65"/>
      <c r="I16" s="65"/>
      <c r="J16" s="65"/>
      <c r="K16" s="65"/>
      <c r="L16" s="65"/>
      <c r="M16" s="65"/>
      <c r="N16" s="65"/>
      <c r="O16" s="65"/>
      <c r="P16" s="65"/>
      <c r="Q16" s="64"/>
      <c r="R16" s="64"/>
      <c r="S16" s="64"/>
      <c r="T16" s="46">
        <f t="shared" si="0"/>
        <v>0</v>
      </c>
      <c r="V16" s="146" t="s">
        <v>90</v>
      </c>
      <c r="W16" s="252"/>
      <c r="X16" s="144"/>
    </row>
    <row r="17" spans="1:24" ht="17.25" customHeight="1">
      <c r="A17" s="317" t="s">
        <v>12</v>
      </c>
      <c r="B17" s="318"/>
      <c r="C17" s="319" t="s">
        <v>12</v>
      </c>
      <c r="D17" s="320"/>
      <c r="E17" s="65">
        <v>10000</v>
      </c>
      <c r="F17" s="65">
        <v>10000</v>
      </c>
      <c r="G17" s="66"/>
      <c r="H17" s="65">
        <v>10000</v>
      </c>
      <c r="I17" s="65"/>
      <c r="J17" s="65">
        <v>10000</v>
      </c>
      <c r="K17" s="65">
        <v>10000</v>
      </c>
      <c r="L17" s="65"/>
      <c r="M17" s="65"/>
      <c r="N17" s="65">
        <v>10000</v>
      </c>
      <c r="O17" s="65">
        <v>10000</v>
      </c>
      <c r="P17" s="65"/>
      <c r="Q17" s="64">
        <v>10000</v>
      </c>
      <c r="R17" s="64">
        <v>10000</v>
      </c>
      <c r="S17" s="64">
        <v>10000</v>
      </c>
      <c r="T17" s="46">
        <f t="shared" si="0"/>
        <v>100000</v>
      </c>
      <c r="V17" s="146" t="s">
        <v>76</v>
      </c>
      <c r="W17" s="252"/>
      <c r="X17" s="144"/>
    </row>
    <row r="18" spans="1:24" ht="17.25" customHeight="1">
      <c r="A18" s="317" t="s">
        <v>13</v>
      </c>
      <c r="B18" s="318"/>
      <c r="C18" s="319" t="s">
        <v>13</v>
      </c>
      <c r="D18" s="320"/>
      <c r="E18" s="65"/>
      <c r="F18" s="65"/>
      <c r="G18" s="66"/>
      <c r="H18" s="65"/>
      <c r="I18" s="65"/>
      <c r="J18" s="65"/>
      <c r="K18" s="65"/>
      <c r="L18" s="65"/>
      <c r="M18" s="65"/>
      <c r="N18" s="65"/>
      <c r="O18" s="65"/>
      <c r="P18" s="65"/>
      <c r="Q18" s="64"/>
      <c r="R18" s="64"/>
      <c r="S18" s="64"/>
      <c r="T18" s="46">
        <f t="shared" si="0"/>
        <v>0</v>
      </c>
      <c r="V18" s="148"/>
      <c r="W18" s="252"/>
      <c r="X18" s="144"/>
    </row>
    <row r="19" spans="1:24" ht="17.25" customHeight="1">
      <c r="A19" s="317"/>
      <c r="B19" s="318"/>
      <c r="C19" s="319"/>
      <c r="D19" s="320"/>
      <c r="E19" s="65"/>
      <c r="F19" s="65"/>
      <c r="G19" s="66"/>
      <c r="H19" s="65"/>
      <c r="I19" s="65"/>
      <c r="J19" s="65"/>
      <c r="K19" s="65"/>
      <c r="L19" s="65"/>
      <c r="M19" s="65"/>
      <c r="N19" s="65"/>
      <c r="O19" s="65"/>
      <c r="P19" s="65"/>
      <c r="Q19" s="64"/>
      <c r="R19" s="64"/>
      <c r="S19" s="64"/>
      <c r="T19" s="46">
        <f t="shared" si="0"/>
        <v>0</v>
      </c>
      <c r="V19" s="149" t="s">
        <v>91</v>
      </c>
      <c r="W19" s="252"/>
      <c r="X19" s="170"/>
    </row>
    <row r="20" spans="1:24" ht="17.25" customHeight="1">
      <c r="A20" s="317"/>
      <c r="B20" s="318"/>
      <c r="C20" s="319"/>
      <c r="D20" s="320"/>
      <c r="E20" s="65"/>
      <c r="F20" s="65"/>
      <c r="G20" s="66"/>
      <c r="H20" s="65"/>
      <c r="I20" s="65"/>
      <c r="J20" s="65"/>
      <c r="K20" s="65"/>
      <c r="L20" s="65"/>
      <c r="M20" s="65"/>
      <c r="N20" s="65"/>
      <c r="O20" s="65"/>
      <c r="P20" s="65"/>
      <c r="Q20" s="64"/>
      <c r="R20" s="64"/>
      <c r="S20" s="64"/>
      <c r="T20" s="46">
        <f t="shared" si="0"/>
        <v>0</v>
      </c>
      <c r="V20" s="144" t="s">
        <v>77</v>
      </c>
      <c r="W20" s="252"/>
      <c r="X20" s="170"/>
    </row>
    <row r="21" spans="1:24" ht="17.25" customHeight="1">
      <c r="A21" s="317"/>
      <c r="B21" s="318"/>
      <c r="C21" s="319"/>
      <c r="D21" s="320"/>
      <c r="E21" s="65"/>
      <c r="F21" s="65"/>
      <c r="G21" s="66"/>
      <c r="H21" s="65"/>
      <c r="I21" s="65"/>
      <c r="J21" s="65"/>
      <c r="K21" s="65"/>
      <c r="L21" s="65"/>
      <c r="M21" s="65"/>
      <c r="N21" s="65"/>
      <c r="O21" s="65"/>
      <c r="P21" s="65"/>
      <c r="Q21" s="64"/>
      <c r="R21" s="64"/>
      <c r="S21" s="64"/>
      <c r="T21" s="46">
        <f t="shared" si="0"/>
        <v>0</v>
      </c>
      <c r="V21" s="144" t="s">
        <v>92</v>
      </c>
      <c r="W21" s="252"/>
      <c r="X21" s="144"/>
    </row>
    <row r="22" spans="1:24" ht="17.25" customHeight="1" thickBot="1">
      <c r="A22" s="321"/>
      <c r="B22" s="322"/>
      <c r="C22" s="323"/>
      <c r="D22" s="324"/>
      <c r="E22" s="62"/>
      <c r="F22" s="62"/>
      <c r="G22" s="63"/>
      <c r="H22" s="62"/>
      <c r="I22" s="62"/>
      <c r="J22" s="62"/>
      <c r="K22" s="62"/>
      <c r="L22" s="62"/>
      <c r="M22" s="62"/>
      <c r="N22" s="62"/>
      <c r="O22" s="62"/>
      <c r="P22" s="62"/>
      <c r="Q22" s="61"/>
      <c r="R22" s="61"/>
      <c r="S22" s="61"/>
      <c r="T22" s="109">
        <f t="shared" si="0"/>
        <v>0</v>
      </c>
      <c r="V22" s="146" t="s">
        <v>93</v>
      </c>
      <c r="W22" s="252"/>
      <c r="X22" s="144"/>
    </row>
    <row r="23" spans="1:24" ht="17.25" customHeight="1">
      <c r="A23" s="420" t="s">
        <v>227</v>
      </c>
      <c r="B23" s="421"/>
      <c r="C23" s="421"/>
      <c r="D23" s="422"/>
      <c r="E23" s="59">
        <f aca="true" t="shared" si="1" ref="E23:K23">SUM(E11:E22)</f>
        <v>260000</v>
      </c>
      <c r="F23" s="59">
        <f t="shared" si="1"/>
        <v>260000</v>
      </c>
      <c r="G23" s="59">
        <f t="shared" si="1"/>
        <v>333333</v>
      </c>
      <c r="H23" s="59">
        <f t="shared" si="1"/>
        <v>260000</v>
      </c>
      <c r="I23" s="59">
        <f t="shared" si="1"/>
        <v>250000</v>
      </c>
      <c r="J23" s="59">
        <f t="shared" si="1"/>
        <v>260000</v>
      </c>
      <c r="K23" s="59">
        <f t="shared" si="1"/>
        <v>260000</v>
      </c>
      <c r="L23" s="60">
        <v>1555555</v>
      </c>
      <c r="M23" s="59">
        <f aca="true" t="shared" si="2" ref="M23:R23">SUM(M11:M22)</f>
        <v>250000</v>
      </c>
      <c r="N23" s="59">
        <f t="shared" si="2"/>
        <v>260000</v>
      </c>
      <c r="O23" s="59">
        <f t="shared" si="2"/>
        <v>260000</v>
      </c>
      <c r="P23" s="60">
        <f t="shared" si="2"/>
        <v>111111</v>
      </c>
      <c r="Q23" s="59">
        <f t="shared" si="2"/>
        <v>290000</v>
      </c>
      <c r="R23" s="59">
        <f t="shared" si="2"/>
        <v>290000</v>
      </c>
      <c r="S23" s="59">
        <f>SUM(S11:S22)</f>
        <v>290000</v>
      </c>
      <c r="T23" s="110">
        <f>SUM(E23:S23)</f>
        <v>5189999</v>
      </c>
      <c r="V23" s="144" t="s">
        <v>204</v>
      </c>
      <c r="W23" s="147"/>
      <c r="X23" s="144"/>
    </row>
    <row r="24" spans="1:24" ht="17.25" customHeight="1">
      <c r="A24" s="423" t="s">
        <v>228</v>
      </c>
      <c r="B24" s="424"/>
      <c r="C24" s="424"/>
      <c r="D24" s="425"/>
      <c r="E24" s="58">
        <v>240000</v>
      </c>
      <c r="F24" s="58">
        <v>240000</v>
      </c>
      <c r="G24" s="57"/>
      <c r="H24" s="58">
        <v>260000</v>
      </c>
      <c r="I24" s="58">
        <v>260000</v>
      </c>
      <c r="J24" s="58">
        <v>260000</v>
      </c>
      <c r="K24" s="58">
        <v>260000</v>
      </c>
      <c r="L24" s="57"/>
      <c r="M24" s="58">
        <v>260000</v>
      </c>
      <c r="N24" s="58">
        <v>260000</v>
      </c>
      <c r="O24" s="58">
        <v>260000</v>
      </c>
      <c r="P24" s="57"/>
      <c r="Q24" s="58">
        <v>260000</v>
      </c>
      <c r="R24" s="58">
        <v>260000</v>
      </c>
      <c r="S24" s="58">
        <v>260000</v>
      </c>
      <c r="T24" s="56"/>
      <c r="V24" s="146" t="s">
        <v>94</v>
      </c>
      <c r="W24" s="252"/>
      <c r="X24" s="144"/>
    </row>
    <row r="25" spans="1:24" ht="17.25" customHeight="1" thickBot="1">
      <c r="A25" s="426" t="s">
        <v>229</v>
      </c>
      <c r="B25" s="427"/>
      <c r="C25" s="427"/>
      <c r="D25" s="428"/>
      <c r="E25" s="55">
        <v>240000</v>
      </c>
      <c r="F25" s="55">
        <v>240000</v>
      </c>
      <c r="G25" s="54"/>
      <c r="H25" s="55">
        <v>260000</v>
      </c>
      <c r="I25" s="55">
        <v>260000</v>
      </c>
      <c r="J25" s="55">
        <v>260000</v>
      </c>
      <c r="K25" s="55">
        <v>260000</v>
      </c>
      <c r="L25" s="54"/>
      <c r="M25" s="55">
        <v>260000</v>
      </c>
      <c r="N25" s="55">
        <v>260000</v>
      </c>
      <c r="O25" s="55">
        <v>260000</v>
      </c>
      <c r="P25" s="54"/>
      <c r="Q25" s="55">
        <v>260000</v>
      </c>
      <c r="R25" s="55">
        <v>260000</v>
      </c>
      <c r="S25" s="55">
        <v>260000</v>
      </c>
      <c r="T25" s="53"/>
      <c r="V25" s="150" t="s">
        <v>78</v>
      </c>
      <c r="W25" s="252"/>
      <c r="X25" s="144"/>
    </row>
    <row r="26" spans="1:37" ht="20.25" customHeight="1">
      <c r="A26" s="325" t="s">
        <v>14</v>
      </c>
      <c r="B26" s="325"/>
      <c r="C26" s="325"/>
      <c r="D26" s="7"/>
      <c r="E26" s="280" t="s">
        <v>192</v>
      </c>
      <c r="F26" s="280"/>
      <c r="G26" s="8"/>
      <c r="H26" s="280"/>
      <c r="J26" s="7"/>
      <c r="K26" s="8"/>
      <c r="L26" s="20"/>
      <c r="M26" s="7"/>
      <c r="O26" s="8"/>
      <c r="P26" s="8"/>
      <c r="Q26" s="7"/>
      <c r="R26" s="8"/>
      <c r="S26" s="8"/>
      <c r="T26" s="8"/>
      <c r="V26" s="253" t="s">
        <v>79</v>
      </c>
      <c r="W26" s="252"/>
      <c r="X26" s="144"/>
      <c r="Y26" s="8"/>
      <c r="AD26" s="8"/>
      <c r="AE26" s="8"/>
      <c r="AG26" s="8"/>
      <c r="AI26" s="6"/>
      <c r="AJ26" s="7"/>
      <c r="AK26" s="8"/>
    </row>
    <row r="27" spans="1:39" ht="20.25" customHeight="1" thickBot="1">
      <c r="A27" s="326"/>
      <c r="B27" s="326"/>
      <c r="C27" s="326"/>
      <c r="D27" s="9"/>
      <c r="E27" s="52" t="s">
        <v>205</v>
      </c>
      <c r="F27" s="52"/>
      <c r="H27" s="52"/>
      <c r="I27" s="5"/>
      <c r="V27" s="253" t="s">
        <v>208</v>
      </c>
      <c r="W27" s="252"/>
      <c r="X27" s="144"/>
      <c r="AM27" s="5"/>
    </row>
    <row r="28" spans="1:24" ht="15" customHeight="1" thickBot="1">
      <c r="A28" s="309" t="s">
        <v>15</v>
      </c>
      <c r="B28" s="329"/>
      <c r="C28" s="330" t="s">
        <v>16</v>
      </c>
      <c r="D28" s="331"/>
      <c r="E28" s="50">
        <v>41821</v>
      </c>
      <c r="F28" s="263" t="s">
        <v>51</v>
      </c>
      <c r="G28" s="142" t="s">
        <v>6</v>
      </c>
      <c r="H28" s="49" t="s">
        <v>52</v>
      </c>
      <c r="I28" s="49" t="s">
        <v>53</v>
      </c>
      <c r="J28" s="49" t="s">
        <v>54</v>
      </c>
      <c r="K28" s="51" t="s">
        <v>55</v>
      </c>
      <c r="L28" s="139" t="s">
        <v>6</v>
      </c>
      <c r="M28" s="113">
        <v>42035</v>
      </c>
      <c r="N28" s="49" t="s">
        <v>56</v>
      </c>
      <c r="O28" s="51" t="s">
        <v>32</v>
      </c>
      <c r="P28" s="139" t="s">
        <v>6</v>
      </c>
      <c r="Q28" s="133" t="s">
        <v>33</v>
      </c>
      <c r="R28" s="49" t="s">
        <v>27</v>
      </c>
      <c r="S28" s="49" t="s">
        <v>216</v>
      </c>
      <c r="T28" s="85" t="s">
        <v>0</v>
      </c>
      <c r="W28" s="252"/>
      <c r="X28" s="144"/>
    </row>
    <row r="29" spans="1:24" ht="17.25" customHeight="1" thickBot="1">
      <c r="A29" s="332" t="s">
        <v>31</v>
      </c>
      <c r="B29" s="333"/>
      <c r="C29" s="98" t="s">
        <v>18</v>
      </c>
      <c r="D29" s="117">
        <v>49.85</v>
      </c>
      <c r="E29" s="123">
        <f>IF(E$24=0,"",ROUND(E$24*$D29/1000,0))</f>
        <v>11964</v>
      </c>
      <c r="F29" s="264">
        <f>IF(F$24=0,"",ROUND(F$24*$D29/1000,0))</f>
        <v>11964</v>
      </c>
      <c r="G29" s="126">
        <f>IF(G23=0,"",ROUND((ROUNDDOWN(G23,-3)*$D$29/1000),0))</f>
        <v>16600</v>
      </c>
      <c r="H29" s="105">
        <f aca="true" t="shared" si="3" ref="H29:K30">IF(H$24=0,"",ROUND(H$24*$D29/1000,0))</f>
        <v>12961</v>
      </c>
      <c r="I29" s="105">
        <f t="shared" si="3"/>
        <v>12961</v>
      </c>
      <c r="J29" s="105">
        <f t="shared" si="3"/>
        <v>12961</v>
      </c>
      <c r="K29" s="123">
        <f t="shared" si="3"/>
        <v>12961</v>
      </c>
      <c r="L29" s="126">
        <f>IF(L23=0,"",ROUND((ROUNDDOWN(L23,-3)*$D$29/1000),0))</f>
        <v>77517</v>
      </c>
      <c r="M29" s="105">
        <f aca="true" t="shared" si="4" ref="M29:O31">IF(M$24=0,"",ROUND(M$24*$D29/1000,0))</f>
        <v>12961</v>
      </c>
      <c r="N29" s="105">
        <f t="shared" si="4"/>
        <v>12961</v>
      </c>
      <c r="O29" s="123">
        <f t="shared" si="4"/>
        <v>12961</v>
      </c>
      <c r="P29" s="134">
        <f>IF(P23=0,"",ROUND((ROUNDDOWN(P23,-3)*$D$29/1000),0))</f>
        <v>5533</v>
      </c>
      <c r="Q29" s="105">
        <f aca="true" t="shared" si="5" ref="Q29:S30">IF(Q$24=0,"",ROUND(Q$24*$D29/1000,0))</f>
        <v>12961</v>
      </c>
      <c r="R29" s="105">
        <f t="shared" si="5"/>
        <v>12961</v>
      </c>
      <c r="S29" s="105">
        <f t="shared" si="5"/>
        <v>12961</v>
      </c>
      <c r="T29" s="106">
        <f aca="true" t="shared" si="6" ref="T29:T45">SUM(E29:S29)</f>
        <v>253188</v>
      </c>
      <c r="V29" s="170"/>
      <c r="W29" s="170"/>
      <c r="X29" s="170"/>
    </row>
    <row r="30" spans="1:24" ht="17.25" customHeight="1" thickBot="1">
      <c r="A30" s="327" t="s">
        <v>17</v>
      </c>
      <c r="B30" s="328"/>
      <c r="C30" s="98" t="s">
        <v>18</v>
      </c>
      <c r="D30" s="118">
        <v>0</v>
      </c>
      <c r="E30" s="124">
        <f>IF(E$24=0,"",ROUND(E$24*$D30/1000,0))</f>
        <v>0</v>
      </c>
      <c r="F30" s="265">
        <f>IF(F$24=0,"",ROUND(F$24*$D30/1000,0))</f>
        <v>0</v>
      </c>
      <c r="G30" s="127">
        <f>IF(G$23=0,"",ROUND((ROUNDDOWN(G$23,-3)*$D30/1000),0))</f>
        <v>0</v>
      </c>
      <c r="H30" s="107">
        <f t="shared" si="3"/>
        <v>0</v>
      </c>
      <c r="I30" s="107">
        <f t="shared" si="3"/>
        <v>0</v>
      </c>
      <c r="J30" s="107">
        <f t="shared" si="3"/>
        <v>0</v>
      </c>
      <c r="K30" s="124">
        <f t="shared" si="3"/>
        <v>0</v>
      </c>
      <c r="L30" s="127">
        <f>IF(L$23=0,"",ROUND((ROUNDDOWN(L$23,-3)*$D30/1000),0))</f>
        <v>0</v>
      </c>
      <c r="M30" s="107">
        <f t="shared" si="4"/>
        <v>0</v>
      </c>
      <c r="N30" s="107">
        <f t="shared" si="4"/>
        <v>0</v>
      </c>
      <c r="O30" s="124">
        <f t="shared" si="4"/>
        <v>0</v>
      </c>
      <c r="P30" s="127">
        <f>IF(P$23=0,"",ROUND((ROUNDDOWN(P$23,-3)*$D30/1000),0))</f>
        <v>0</v>
      </c>
      <c r="Q30" s="107">
        <f t="shared" si="5"/>
        <v>0</v>
      </c>
      <c r="R30" s="107">
        <f t="shared" si="5"/>
        <v>0</v>
      </c>
      <c r="S30" s="107">
        <f t="shared" si="5"/>
        <v>0</v>
      </c>
      <c r="T30" s="112">
        <f t="shared" si="6"/>
        <v>0</v>
      </c>
      <c r="V30" s="170"/>
      <c r="W30" s="170"/>
      <c r="X30" s="170"/>
    </row>
    <row r="31" spans="1:24" s="35" customFormat="1" ht="17.25" customHeight="1" thickBot="1">
      <c r="A31" s="327" t="s">
        <v>35</v>
      </c>
      <c r="B31" s="328"/>
      <c r="C31" s="98" t="s">
        <v>18</v>
      </c>
      <c r="D31" s="118">
        <v>8.6</v>
      </c>
      <c r="E31" s="44">
        <v>0</v>
      </c>
      <c r="F31" s="266">
        <v>0</v>
      </c>
      <c r="G31" s="128">
        <v>0</v>
      </c>
      <c r="H31" s="42">
        <v>0</v>
      </c>
      <c r="I31" s="42">
        <v>0</v>
      </c>
      <c r="J31" s="42">
        <v>0</v>
      </c>
      <c r="K31" s="43">
        <f>IF(K$24=0,"",ROUND(K$24*$D31/1000,0))</f>
        <v>2236</v>
      </c>
      <c r="L31" s="128">
        <f>IF(L$23=0,"",ROUND((ROUNDDOWN(L$23,-3)*$D31/1000),0))</f>
        <v>13373</v>
      </c>
      <c r="M31" s="43">
        <f t="shared" si="4"/>
        <v>2236</v>
      </c>
      <c r="N31" s="42">
        <f t="shared" si="4"/>
        <v>2236</v>
      </c>
      <c r="O31" s="44">
        <f t="shared" si="4"/>
        <v>2236</v>
      </c>
      <c r="P31" s="127">
        <f>IF(P$23=0,"",ROUND((ROUNDDOWN(P$23,-3)*$D31/1000),0))</f>
        <v>955</v>
      </c>
      <c r="Q31" s="91" t="s">
        <v>60</v>
      </c>
      <c r="R31" s="90" t="s">
        <v>60</v>
      </c>
      <c r="S31" s="90" t="s">
        <v>60</v>
      </c>
      <c r="T31" s="100">
        <f t="shared" si="6"/>
        <v>23272</v>
      </c>
      <c r="V31" s="291" t="s">
        <v>80</v>
      </c>
      <c r="W31" s="235"/>
      <c r="X31" s="254"/>
    </row>
    <row r="32" spans="1:24" s="35" customFormat="1" ht="17.25" customHeight="1" thickBot="1">
      <c r="A32" s="336" t="s">
        <v>64</v>
      </c>
      <c r="B32" s="337"/>
      <c r="C32" s="98" t="s">
        <v>18</v>
      </c>
      <c r="D32" s="118">
        <v>7.9</v>
      </c>
      <c r="E32" s="89" t="s">
        <v>60</v>
      </c>
      <c r="F32" s="267" t="s">
        <v>60</v>
      </c>
      <c r="G32" s="130" t="s">
        <v>60</v>
      </c>
      <c r="H32" s="88" t="s">
        <v>60</v>
      </c>
      <c r="I32" s="90" t="s">
        <v>60</v>
      </c>
      <c r="J32" s="91" t="s">
        <v>60</v>
      </c>
      <c r="K32" s="93" t="s">
        <v>60</v>
      </c>
      <c r="L32" s="129" t="s">
        <v>60</v>
      </c>
      <c r="M32" s="91" t="s">
        <v>60</v>
      </c>
      <c r="N32" s="90" t="s">
        <v>60</v>
      </c>
      <c r="O32" s="93" t="s">
        <v>60</v>
      </c>
      <c r="P32" s="129" t="s">
        <v>60</v>
      </c>
      <c r="Q32" s="43">
        <f>IF(Q$24=0,"",ROUND(Q$24*$D32/1000,0))</f>
        <v>2054</v>
      </c>
      <c r="R32" s="43">
        <f>IF(R$24=0,"",ROUND(R$24*$D32/1000,0))</f>
        <v>2054</v>
      </c>
      <c r="S32" s="43">
        <f>IF(S$24=0,"",ROUND(S$24*$D32/1000,0))</f>
        <v>2054</v>
      </c>
      <c r="T32" s="40">
        <f t="shared" si="6"/>
        <v>6162</v>
      </c>
      <c r="V32" s="291" t="s">
        <v>81</v>
      </c>
      <c r="W32" s="235"/>
      <c r="X32" s="254"/>
    </row>
    <row r="33" spans="1:24" s="35" customFormat="1" ht="17.25" customHeight="1" thickBot="1">
      <c r="A33" s="334" t="s">
        <v>42</v>
      </c>
      <c r="B33" s="335"/>
      <c r="C33" s="99" t="s">
        <v>18</v>
      </c>
      <c r="D33" s="119">
        <v>85.6</v>
      </c>
      <c r="E33" s="140">
        <f>IF(E$25=0,"",ROUND(E$25*$D33/1000,0))</f>
        <v>20544</v>
      </c>
      <c r="F33" s="268">
        <f>IF(F$25=0,"",ROUND(F$25*$D33/1000,0))</f>
        <v>20544</v>
      </c>
      <c r="G33" s="128">
        <f>IF(G23=0,"",ROUND((IF(ROUNDDOWN(G23,-3)&gt;1500000,1500000,ROUNDDOWN(G23,-3))*$D$33/1000),0))</f>
        <v>28505</v>
      </c>
      <c r="H33" s="88" t="s">
        <v>60</v>
      </c>
      <c r="I33" s="90" t="s">
        <v>60</v>
      </c>
      <c r="J33" s="91" t="s">
        <v>60</v>
      </c>
      <c r="K33" s="93" t="s">
        <v>60</v>
      </c>
      <c r="L33" s="129" t="s">
        <v>60</v>
      </c>
      <c r="M33" s="91" t="s">
        <v>60</v>
      </c>
      <c r="N33" s="90" t="s">
        <v>60</v>
      </c>
      <c r="O33" s="93" t="s">
        <v>60</v>
      </c>
      <c r="P33" s="135" t="s">
        <v>60</v>
      </c>
      <c r="Q33" s="91" t="s">
        <v>60</v>
      </c>
      <c r="R33" s="90" t="s">
        <v>60</v>
      </c>
      <c r="S33" s="90" t="s">
        <v>60</v>
      </c>
      <c r="T33" s="40">
        <f t="shared" si="6"/>
        <v>69593</v>
      </c>
      <c r="V33" s="291" t="s">
        <v>82</v>
      </c>
      <c r="W33" s="235"/>
      <c r="X33" s="254"/>
    </row>
    <row r="34" spans="1:24" s="35" customFormat="1" ht="17.25" customHeight="1" thickBot="1">
      <c r="A34" s="334" t="s">
        <v>43</v>
      </c>
      <c r="B34" s="335"/>
      <c r="C34" s="99" t="s">
        <v>18</v>
      </c>
      <c r="D34" s="119">
        <v>87.37</v>
      </c>
      <c r="E34" s="93" t="s">
        <v>60</v>
      </c>
      <c r="F34" s="269" t="s">
        <v>60</v>
      </c>
      <c r="G34" s="129" t="s">
        <v>60</v>
      </c>
      <c r="H34" s="41">
        <f>IF(H$25=0,"",ROUND(H$25*$D34/1000,0))</f>
        <v>22716</v>
      </c>
      <c r="I34" s="41">
        <f>IF(I$25=0,"",ROUND(I$25*$D34/1000,0))</f>
        <v>22716</v>
      </c>
      <c r="J34" s="41">
        <f>IF(J$25=0,"",ROUND(J$25*$D34/1000,0))</f>
        <v>22716</v>
      </c>
      <c r="K34" s="125">
        <f>IF(K$25=0,"",ROUND(K$25*$D34/1000,0))</f>
        <v>22716</v>
      </c>
      <c r="L34" s="293">
        <f>IF(L23=0,"",ROUND((IF(ROUNDDOWN(L23,-3)&gt;1500000,1500000,ROUNDDOWN(L23,-3))*$D$34/1000),0))</f>
        <v>131055</v>
      </c>
      <c r="M34" s="107">
        <f>IF(M$25=0,"",ROUND(M$25*$D34/1000,0))</f>
        <v>22716</v>
      </c>
      <c r="N34" s="41">
        <f>IF(N$25=0,"",ROUND(N$25*$D34/1000,0))</f>
        <v>22716</v>
      </c>
      <c r="O34" s="125">
        <f>IF(O$25=0,"",ROUND(O$25*$D34/1000,0))</f>
        <v>22716</v>
      </c>
      <c r="P34" s="128">
        <f>IF(P23=0,"",ROUND((IF(ROUNDDOWN(P23,-3)&gt;1500000,1500000,ROUNDDOWN(P23,-3))*$D$34/1000),0))</f>
        <v>9698</v>
      </c>
      <c r="Q34" s="107">
        <f>IF(Q$25=0,"",ROUND(Q$25*$D34/1000,0))</f>
        <v>22716</v>
      </c>
      <c r="R34" s="107">
        <f>IF(R$25=0,"",ROUND(R$25*$D34/1000,0))</f>
        <v>22716</v>
      </c>
      <c r="S34" s="107">
        <f>IF(S$25=0,"",ROUND(S$25*$D34/1000,0))</f>
        <v>22716</v>
      </c>
      <c r="T34" s="40">
        <f t="shared" si="6"/>
        <v>367913</v>
      </c>
      <c r="V34" s="291" t="s">
        <v>83</v>
      </c>
      <c r="W34" s="235"/>
      <c r="X34" s="254"/>
    </row>
    <row r="35" spans="1:24" s="35" customFormat="1" ht="17.25" customHeight="1" thickBot="1">
      <c r="A35" s="334" t="s">
        <v>65</v>
      </c>
      <c r="B35" s="335"/>
      <c r="C35" s="99" t="s">
        <v>18</v>
      </c>
      <c r="D35" s="119">
        <v>89.14</v>
      </c>
      <c r="E35" s="93" t="s">
        <v>60</v>
      </c>
      <c r="F35" s="269" t="s">
        <v>60</v>
      </c>
      <c r="G35" s="129" t="s">
        <v>60</v>
      </c>
      <c r="H35" s="92" t="s">
        <v>60</v>
      </c>
      <c r="I35" s="90" t="s">
        <v>60</v>
      </c>
      <c r="J35" s="92" t="s">
        <v>60</v>
      </c>
      <c r="K35" s="102" t="s">
        <v>60</v>
      </c>
      <c r="L35" s="129" t="s">
        <v>60</v>
      </c>
      <c r="M35" s="103" t="s">
        <v>60</v>
      </c>
      <c r="N35" s="92" t="s">
        <v>60</v>
      </c>
      <c r="O35" s="102" t="s">
        <v>60</v>
      </c>
      <c r="P35" s="129" t="s">
        <v>60</v>
      </c>
      <c r="Q35" s="103" t="s">
        <v>60</v>
      </c>
      <c r="R35" s="92" t="s">
        <v>60</v>
      </c>
      <c r="S35" s="92" t="s">
        <v>61</v>
      </c>
      <c r="T35" s="40">
        <f t="shared" si="6"/>
        <v>0</v>
      </c>
      <c r="V35" s="291" t="s">
        <v>223</v>
      </c>
      <c r="W35" s="235"/>
      <c r="X35" s="254"/>
    </row>
    <row r="36" spans="1:24" s="35" customFormat="1" ht="17.25" customHeight="1" thickBot="1">
      <c r="A36" s="336" t="s">
        <v>63</v>
      </c>
      <c r="B36" s="337"/>
      <c r="C36" s="99" t="s">
        <v>18</v>
      </c>
      <c r="D36" s="118">
        <v>1.5</v>
      </c>
      <c r="E36" s="44">
        <f>IF(E$25=0,"",ROUND(E$25*$D36/1000,0))</f>
        <v>360</v>
      </c>
      <c r="F36" s="266">
        <f>IF(F$25=0,"",ROUND(F$25*$D36/1000,0))</f>
        <v>360</v>
      </c>
      <c r="G36" s="128">
        <f>IF(G23=0,"",ROUND((IF(ROUNDDOWN(G23,-3)&gt;1500000,1500000,ROUNDDOWN(G23,-3))*$D$36/1000),0))</f>
        <v>500</v>
      </c>
      <c r="H36" s="42">
        <f>IF(H$25=0,"",ROUND(H$25*$D36/1000,0))</f>
        <v>390</v>
      </c>
      <c r="I36" s="90" t="s">
        <v>60</v>
      </c>
      <c r="J36" s="42">
        <f>IF(J$25=0,"",ROUND(J$25*$D36/1000,0))</f>
        <v>390</v>
      </c>
      <c r="K36" s="44">
        <f>IF(K$25=0,"",ROUND(K$25*$D36/1000,0))</f>
        <v>390</v>
      </c>
      <c r="L36" s="293">
        <f>IF(L23=0,"",ROUND((IF(ROUNDDOWN(L23,-3)&gt;1500000,1500000,ROUNDDOWN(L23,-3))*$D$36/1000),0))</f>
        <v>2250</v>
      </c>
      <c r="M36" s="43">
        <f>IF(M$25=0,"",ROUND(M$25*$D36/1000,0))</f>
        <v>390</v>
      </c>
      <c r="N36" s="42">
        <f>IF(N$25=0,"",ROUND(N$25*$D36/1000,0))</f>
        <v>390</v>
      </c>
      <c r="O36" s="44">
        <f>IF(O$25=0,"",ROUND(O$25*$D36/1000,0))</f>
        <v>390</v>
      </c>
      <c r="P36" s="128">
        <f>IF(P$23=0,"",ROUND((IF(ROUNDDOWN(P$23,-3)&gt;1500000,1500000,ROUNDDOWN(P$23,-3))*$D36/1000),0))</f>
        <v>167</v>
      </c>
      <c r="Q36" s="43">
        <f>IF(Q$25=0,"",ROUND(Q$25*$D36/1000,0))</f>
        <v>390</v>
      </c>
      <c r="R36" s="42">
        <f>IF(R$25=0,"",ROUND(R$25*$D36/1000,0))</f>
        <v>390</v>
      </c>
      <c r="S36" s="42">
        <f>IF(S$25=0,"",ROUND(S$25*$D36/1000,0))</f>
        <v>390</v>
      </c>
      <c r="T36" s="40">
        <f t="shared" si="6"/>
        <v>7147</v>
      </c>
      <c r="V36" s="291"/>
      <c r="W36" s="235"/>
      <c r="X36" s="254"/>
    </row>
    <row r="37" spans="1:24" s="35" customFormat="1" ht="17.25" customHeight="1" thickBot="1">
      <c r="A37" s="336" t="s">
        <v>63</v>
      </c>
      <c r="B37" s="337"/>
      <c r="C37" s="99" t="s">
        <v>18</v>
      </c>
      <c r="D37" s="118">
        <v>0</v>
      </c>
      <c r="E37" s="93" t="s">
        <v>60</v>
      </c>
      <c r="F37" s="269" t="s">
        <v>60</v>
      </c>
      <c r="G37" s="129" t="s">
        <v>60</v>
      </c>
      <c r="H37" s="93" t="s">
        <v>60</v>
      </c>
      <c r="I37" s="90" t="s">
        <v>60</v>
      </c>
      <c r="J37" s="93" t="s">
        <v>60</v>
      </c>
      <c r="K37" s="93" t="s">
        <v>60</v>
      </c>
      <c r="L37" s="129" t="s">
        <v>60</v>
      </c>
      <c r="M37" s="103" t="s">
        <v>60</v>
      </c>
      <c r="N37" s="92" t="s">
        <v>60</v>
      </c>
      <c r="O37" s="102" t="s">
        <v>60</v>
      </c>
      <c r="P37" s="129" t="s">
        <v>60</v>
      </c>
      <c r="Q37" s="103" t="s">
        <v>60</v>
      </c>
      <c r="R37" s="92" t="s">
        <v>60</v>
      </c>
      <c r="S37" s="92" t="s">
        <v>60</v>
      </c>
      <c r="T37" s="40">
        <f t="shared" si="6"/>
        <v>0</v>
      </c>
      <c r="V37" s="291" t="s">
        <v>84</v>
      </c>
      <c r="W37" s="235"/>
      <c r="X37" s="254"/>
    </row>
    <row r="38" spans="1:24" s="35" customFormat="1" ht="17.25" customHeight="1" thickBot="1">
      <c r="A38" s="334" t="s">
        <v>41</v>
      </c>
      <c r="B38" s="335"/>
      <c r="C38" s="45" t="s">
        <v>18</v>
      </c>
      <c r="D38" s="118">
        <v>0</v>
      </c>
      <c r="E38" s="44">
        <f>IF(E$25=0,"",ROUND(E$25*$D38/1000,0))</f>
        <v>0</v>
      </c>
      <c r="F38" s="266">
        <f>IF(F$25=0,"",ROUND(F$25*$D38/1000,0))</f>
        <v>0</v>
      </c>
      <c r="G38" s="130" t="s">
        <v>60</v>
      </c>
      <c r="H38" s="42">
        <f aca="true" t="shared" si="7" ref="H38:K39">IF(H$25=0,"",ROUND(H$25*$D38/1000,0))</f>
        <v>0</v>
      </c>
      <c r="I38" s="90" t="s">
        <v>60</v>
      </c>
      <c r="J38" s="42">
        <f t="shared" si="7"/>
        <v>0</v>
      </c>
      <c r="K38" s="44">
        <f t="shared" si="7"/>
        <v>0</v>
      </c>
      <c r="L38" s="130" t="s">
        <v>60</v>
      </c>
      <c r="M38" s="43">
        <f aca="true" t="shared" si="8" ref="M38:O39">IF(M$25=0,"",ROUND(M$25*$D38/1000,0))</f>
        <v>0</v>
      </c>
      <c r="N38" s="42">
        <f t="shared" si="8"/>
        <v>0</v>
      </c>
      <c r="O38" s="44">
        <f t="shared" si="8"/>
        <v>0</v>
      </c>
      <c r="P38" s="130" t="s">
        <v>60</v>
      </c>
      <c r="Q38" s="43">
        <f aca="true" t="shared" si="9" ref="Q38:S39">IF(Q$25=0,"",ROUND(Q$25*$D38/1000,0))</f>
        <v>0</v>
      </c>
      <c r="R38" s="42">
        <f t="shared" si="9"/>
        <v>0</v>
      </c>
      <c r="S38" s="42">
        <f t="shared" si="9"/>
        <v>0</v>
      </c>
      <c r="T38" s="40">
        <f t="shared" si="6"/>
        <v>0</v>
      </c>
      <c r="V38" s="287" t="s">
        <v>85</v>
      </c>
      <c r="W38" s="235"/>
      <c r="X38" s="170"/>
    </row>
    <row r="39" spans="1:24" s="35" customFormat="1" ht="17.25" customHeight="1" thickBot="1">
      <c r="A39" s="334" t="s">
        <v>41</v>
      </c>
      <c r="B39" s="335"/>
      <c r="C39" s="45" t="s">
        <v>18</v>
      </c>
      <c r="D39" s="118">
        <v>0</v>
      </c>
      <c r="E39" s="44">
        <f>IF(E$25=0,"",ROUND(E$25*$D39/1000,0))</f>
        <v>0</v>
      </c>
      <c r="F39" s="266">
        <f>IF(F$25=0,"",ROUND(F$25*$D39/1000,0))</f>
        <v>0</v>
      </c>
      <c r="G39" s="130" t="s">
        <v>60</v>
      </c>
      <c r="H39" s="42">
        <f t="shared" si="7"/>
        <v>0</v>
      </c>
      <c r="I39" s="90" t="s">
        <v>60</v>
      </c>
      <c r="J39" s="42">
        <f>IF(J$25=0,"",ROUND(J$25*$D39/1000,0))</f>
        <v>0</v>
      </c>
      <c r="K39" s="44">
        <f t="shared" si="7"/>
        <v>0</v>
      </c>
      <c r="L39" s="130" t="s">
        <v>60</v>
      </c>
      <c r="M39" s="43">
        <f t="shared" si="8"/>
        <v>0</v>
      </c>
      <c r="N39" s="42">
        <f t="shared" si="8"/>
        <v>0</v>
      </c>
      <c r="O39" s="44">
        <f t="shared" si="8"/>
        <v>0</v>
      </c>
      <c r="P39" s="130" t="s">
        <v>60</v>
      </c>
      <c r="Q39" s="43">
        <f t="shared" si="9"/>
        <v>0</v>
      </c>
      <c r="R39" s="42">
        <f t="shared" si="9"/>
        <v>0</v>
      </c>
      <c r="S39" s="42">
        <f t="shared" si="9"/>
        <v>0</v>
      </c>
      <c r="T39" s="40">
        <f t="shared" si="6"/>
        <v>0</v>
      </c>
      <c r="V39" s="292" t="s">
        <v>86</v>
      </c>
      <c r="W39" s="235"/>
      <c r="X39" s="170"/>
    </row>
    <row r="40" spans="1:24" s="35" customFormat="1" ht="17.25" customHeight="1" thickBot="1">
      <c r="A40" s="334" t="s">
        <v>40</v>
      </c>
      <c r="B40" s="335"/>
      <c r="C40" s="45" t="s">
        <v>18</v>
      </c>
      <c r="D40" s="118">
        <v>0</v>
      </c>
      <c r="E40" s="89" t="s">
        <v>60</v>
      </c>
      <c r="F40" s="267" t="s">
        <v>60</v>
      </c>
      <c r="G40" s="128">
        <f>IF(G$23=0,"",ROUND((IF(ROUNDDOWN(G$23,-3)&gt;1500000,1500000,ROUNDDOWN(G$23,-3))*$D40/1000),0))</f>
        <v>0</v>
      </c>
      <c r="H40" s="88" t="s">
        <v>60</v>
      </c>
      <c r="I40" s="90" t="s">
        <v>60</v>
      </c>
      <c r="J40" s="95" t="s">
        <v>60</v>
      </c>
      <c r="K40" s="89" t="s">
        <v>60</v>
      </c>
      <c r="L40" s="128">
        <f>IF(L$23=0,"",ROUND((IF(ROUNDDOWN(L$23,-3)&gt;1500000,1500000,ROUNDDOWN(L$23,-3))*$D40/1000),0))</f>
        <v>0</v>
      </c>
      <c r="M40" s="95" t="s">
        <v>60</v>
      </c>
      <c r="N40" s="88" t="s">
        <v>60</v>
      </c>
      <c r="O40" s="89" t="s">
        <v>60</v>
      </c>
      <c r="P40" s="128">
        <f>IF(P$23=0,"",ROUND((IF(ROUNDDOWN(P$23,-3)&gt;1500000,1500000,ROUNDDOWN(P$23,-3))*$D40/1000),0))</f>
        <v>0</v>
      </c>
      <c r="Q40" s="104" t="s">
        <v>60</v>
      </c>
      <c r="R40" s="94" t="s">
        <v>60</v>
      </c>
      <c r="S40" s="94" t="s">
        <v>62</v>
      </c>
      <c r="T40" s="40">
        <f t="shared" si="6"/>
        <v>0</v>
      </c>
      <c r="V40" s="292" t="s">
        <v>209</v>
      </c>
      <c r="W40" s="235"/>
      <c r="X40" s="170"/>
    </row>
    <row r="41" spans="1:23" s="35" customFormat="1" ht="17.25" customHeight="1" thickBot="1">
      <c r="A41" s="334" t="s">
        <v>40</v>
      </c>
      <c r="B41" s="335"/>
      <c r="C41" s="45" t="s">
        <v>18</v>
      </c>
      <c r="D41" s="118">
        <v>0</v>
      </c>
      <c r="E41" s="89" t="s">
        <v>60</v>
      </c>
      <c r="F41" s="267" t="s">
        <v>60</v>
      </c>
      <c r="G41" s="128">
        <f>IF(G$23=0,"",ROUND((IF(ROUNDDOWN(G$23,-3)&gt;1500000,1500000,ROUNDDOWN(G$23,-3))*$D41/1000),0))</f>
        <v>0</v>
      </c>
      <c r="H41" s="88" t="s">
        <v>60</v>
      </c>
      <c r="I41" s="90" t="s">
        <v>60</v>
      </c>
      <c r="J41" s="95" t="s">
        <v>60</v>
      </c>
      <c r="K41" s="89" t="s">
        <v>60</v>
      </c>
      <c r="L41" s="128">
        <f>IF(L$23=0,"",ROUND((IF(ROUNDDOWN(L$23,-3)&gt;1500000,1500000,ROUNDDOWN(L$23,-3))*$D41/1000),0))</f>
        <v>0</v>
      </c>
      <c r="M41" s="95" t="s">
        <v>60</v>
      </c>
      <c r="N41" s="88" t="s">
        <v>60</v>
      </c>
      <c r="O41" s="89" t="s">
        <v>60</v>
      </c>
      <c r="P41" s="128">
        <f>IF(P$23=0,"",ROUND((IF(ROUNDDOWN(P$23,-3)&gt;1500000,1500000,ROUNDDOWN(P$23,-3))*$D41/1000),0))</f>
        <v>0</v>
      </c>
      <c r="Q41" s="104" t="s">
        <v>60</v>
      </c>
      <c r="R41" s="94" t="s">
        <v>60</v>
      </c>
      <c r="S41" s="94" t="s">
        <v>62</v>
      </c>
      <c r="T41" s="40">
        <f t="shared" si="6"/>
        <v>0</v>
      </c>
      <c r="V41" s="84"/>
      <c r="W41" s="84"/>
    </row>
    <row r="42" spans="1:25" s="35" customFormat="1" ht="17.25" customHeight="1" thickBot="1">
      <c r="A42" s="336" t="s">
        <v>19</v>
      </c>
      <c r="B42" s="337"/>
      <c r="C42" s="97" t="s">
        <v>18</v>
      </c>
      <c r="D42" s="118">
        <v>8.5</v>
      </c>
      <c r="E42" s="44">
        <f aca="true" t="shared" si="10" ref="E42:S42">IF(E$23=0,"",ROUND(E$23*$D42/1000,0))</f>
        <v>2210</v>
      </c>
      <c r="F42" s="266">
        <f t="shared" si="10"/>
        <v>2210</v>
      </c>
      <c r="G42" s="128">
        <f t="shared" si="10"/>
        <v>2833</v>
      </c>
      <c r="H42" s="42">
        <f t="shared" si="10"/>
        <v>2210</v>
      </c>
      <c r="I42" s="90" t="s">
        <v>60</v>
      </c>
      <c r="J42" s="42">
        <f t="shared" si="10"/>
        <v>2210</v>
      </c>
      <c r="K42" s="44">
        <f t="shared" si="10"/>
        <v>2210</v>
      </c>
      <c r="L42" s="128">
        <f t="shared" si="10"/>
        <v>13222</v>
      </c>
      <c r="M42" s="43">
        <f t="shared" si="10"/>
        <v>2125</v>
      </c>
      <c r="N42" s="42">
        <f t="shared" si="10"/>
        <v>2210</v>
      </c>
      <c r="O42" s="136">
        <f t="shared" si="10"/>
        <v>2210</v>
      </c>
      <c r="P42" s="137">
        <f t="shared" si="10"/>
        <v>944</v>
      </c>
      <c r="Q42" s="138">
        <f t="shared" si="10"/>
        <v>2465</v>
      </c>
      <c r="R42" s="42">
        <f t="shared" si="10"/>
        <v>2465</v>
      </c>
      <c r="S42" s="42">
        <f t="shared" si="10"/>
        <v>2465</v>
      </c>
      <c r="T42" s="40">
        <f t="shared" si="6"/>
        <v>41989</v>
      </c>
      <c r="Y42" s="36"/>
    </row>
    <row r="43" spans="1:25" s="35" customFormat="1" ht="17.25" customHeight="1" thickBot="1">
      <c r="A43" s="336" t="s">
        <v>68</v>
      </c>
      <c r="B43" s="337"/>
      <c r="C43" s="97" t="s">
        <v>18</v>
      </c>
      <c r="D43" s="118">
        <v>7</v>
      </c>
      <c r="E43" s="44">
        <f aca="true" t="shared" si="11" ref="E43:P43">IF(E$23=0,"",ROUNDDOWN(E$23*$D43/1000,0))</f>
        <v>1820</v>
      </c>
      <c r="F43" s="266">
        <f t="shared" si="11"/>
        <v>1820</v>
      </c>
      <c r="G43" s="128">
        <f t="shared" si="11"/>
        <v>2333</v>
      </c>
      <c r="H43" s="42">
        <f t="shared" si="11"/>
        <v>1820</v>
      </c>
      <c r="I43" s="90" t="s">
        <v>60</v>
      </c>
      <c r="J43" s="42">
        <f t="shared" si="11"/>
        <v>1820</v>
      </c>
      <c r="K43" s="44">
        <f t="shared" si="11"/>
        <v>1820</v>
      </c>
      <c r="L43" s="128">
        <f t="shared" si="11"/>
        <v>10888</v>
      </c>
      <c r="M43" s="43">
        <f t="shared" si="11"/>
        <v>1750</v>
      </c>
      <c r="N43" s="42">
        <f t="shared" si="11"/>
        <v>1820</v>
      </c>
      <c r="O43" s="44">
        <f t="shared" si="11"/>
        <v>1820</v>
      </c>
      <c r="P43" s="128">
        <f t="shared" si="11"/>
        <v>777</v>
      </c>
      <c r="Q43" s="43"/>
      <c r="R43" s="42"/>
      <c r="S43" s="42"/>
      <c r="T43" s="40">
        <f t="shared" si="6"/>
        <v>28488</v>
      </c>
      <c r="Y43" s="36"/>
    </row>
    <row r="44" spans="1:25" s="35" customFormat="1" ht="17.25" customHeight="1" thickBot="1">
      <c r="A44" s="336" t="s">
        <v>67</v>
      </c>
      <c r="B44" s="337"/>
      <c r="C44" s="97" t="s">
        <v>18</v>
      </c>
      <c r="D44" s="120">
        <v>5.5</v>
      </c>
      <c r="E44" s="44"/>
      <c r="F44" s="266"/>
      <c r="G44" s="128"/>
      <c r="H44" s="42"/>
      <c r="I44" s="42"/>
      <c r="J44" s="42"/>
      <c r="K44" s="44"/>
      <c r="L44" s="128"/>
      <c r="M44" s="43"/>
      <c r="N44" s="42"/>
      <c r="O44" s="44"/>
      <c r="P44" s="128"/>
      <c r="Q44" s="43">
        <f>IF(Q$23=0,"",ROUNDDOWN(Q$23*$D44/1000,0))</f>
        <v>1595</v>
      </c>
      <c r="R44" s="42">
        <f>IF(R$23=0,"",ROUNDDOWN(R$23*$D44/1000,0))</f>
        <v>1595</v>
      </c>
      <c r="S44" s="42">
        <f>IF(S$23=0,"",ROUNDDOWN(S$23*$D44/1000,0))</f>
        <v>1595</v>
      </c>
      <c r="T44" s="86">
        <f t="shared" si="6"/>
        <v>4785</v>
      </c>
      <c r="Y44" s="36"/>
    </row>
    <row r="45" spans="1:28" s="35" customFormat="1" ht="17.25" customHeight="1" thickBot="1">
      <c r="A45" s="338" t="s">
        <v>21</v>
      </c>
      <c r="B45" s="339"/>
      <c r="C45" s="246"/>
      <c r="D45" s="116"/>
      <c r="E45" s="39">
        <f aca="true" t="shared" si="12" ref="E45:R45">SUM(E29:E44)</f>
        <v>36898</v>
      </c>
      <c r="F45" s="270">
        <f t="shared" si="12"/>
        <v>36898</v>
      </c>
      <c r="G45" s="131">
        <f t="shared" si="12"/>
        <v>50771</v>
      </c>
      <c r="H45" s="37">
        <f t="shared" si="12"/>
        <v>40097</v>
      </c>
      <c r="I45" s="37">
        <f t="shared" si="12"/>
        <v>35677</v>
      </c>
      <c r="J45" s="38">
        <f t="shared" si="12"/>
        <v>40097</v>
      </c>
      <c r="K45" s="39">
        <f t="shared" si="12"/>
        <v>42333</v>
      </c>
      <c r="L45" s="131">
        <f t="shared" si="12"/>
        <v>248305</v>
      </c>
      <c r="M45" s="38">
        <f t="shared" si="12"/>
        <v>42178</v>
      </c>
      <c r="N45" s="37">
        <f t="shared" si="12"/>
        <v>42333</v>
      </c>
      <c r="O45" s="39">
        <f t="shared" si="12"/>
        <v>42333</v>
      </c>
      <c r="P45" s="132">
        <f t="shared" si="12"/>
        <v>18074</v>
      </c>
      <c r="Q45" s="38">
        <f t="shared" si="12"/>
        <v>42181</v>
      </c>
      <c r="R45" s="37">
        <f t="shared" si="12"/>
        <v>42181</v>
      </c>
      <c r="S45" s="37">
        <f>SUM(S29:S44)</f>
        <v>42181</v>
      </c>
      <c r="T45" s="101">
        <f t="shared" si="6"/>
        <v>802537</v>
      </c>
      <c r="U45" s="285"/>
      <c r="Y45" s="36"/>
      <c r="Z45" s="170"/>
      <c r="AA45" s="170"/>
      <c r="AB45" s="170"/>
    </row>
    <row r="46" spans="1:23" s="84" customFormat="1" ht="15" customHeight="1">
      <c r="A46" s="2"/>
      <c r="B46" s="81"/>
      <c r="C46" s="82"/>
      <c r="D46" s="82"/>
      <c r="E46" s="96"/>
      <c r="F46" s="83"/>
      <c r="G46" s="83"/>
      <c r="H46" s="83"/>
      <c r="I46" s="111"/>
      <c r="J46" s="111"/>
      <c r="K46" s="141"/>
      <c r="L46" s="111"/>
      <c r="M46" s="248"/>
      <c r="N46" s="248"/>
      <c r="O46" s="248"/>
      <c r="P46" s="248"/>
      <c r="Q46" s="362" t="str">
        <f>IF(OR($H$23&gt;=1501000,$M$23&gt;=1501000,$Q$23&gt;=150100,$M$23&gt;=1501000,$Q$23&gt;=1501000),"標準賞与上限：月間150万円超のため150万円で計算","")</f>
        <v>標準賞与上限：月間150万円超のため150万円で計算</v>
      </c>
      <c r="R46" s="362"/>
      <c r="S46" s="362"/>
      <c r="T46" s="362"/>
      <c r="U46" s="286"/>
      <c r="V46" s="83"/>
      <c r="W46" s="83"/>
    </row>
    <row r="47" spans="1:24" ht="15" customHeight="1">
      <c r="A47" s="108"/>
      <c r="D47" s="10"/>
      <c r="E47" s="10"/>
      <c r="F47" s="10"/>
      <c r="G47" s="31"/>
      <c r="H47" s="10"/>
      <c r="I47" s="10"/>
      <c r="J47" s="10"/>
      <c r="K47" s="31"/>
      <c r="N47" s="248"/>
      <c r="O47" s="248"/>
      <c r="P47" s="248"/>
      <c r="Q47" s="10"/>
      <c r="R47" s="10"/>
      <c r="S47" s="10"/>
      <c r="V47" s="10"/>
      <c r="W47" s="10"/>
      <c r="X47" s="10"/>
    </row>
    <row r="48" spans="1:23" ht="15" customHeight="1" thickBot="1">
      <c r="A48" s="2"/>
      <c r="C48" s="11" t="s">
        <v>22</v>
      </c>
      <c r="D48" s="12"/>
      <c r="E48" s="12"/>
      <c r="F48" s="12"/>
      <c r="G48" s="340"/>
      <c r="H48" s="340"/>
      <c r="I48" s="340"/>
      <c r="J48" s="289"/>
      <c r="K48" s="289"/>
      <c r="N48" s="248" t="s">
        <v>72</v>
      </c>
      <c r="O48" s="247"/>
      <c r="Q48" s="299" t="s">
        <v>23</v>
      </c>
      <c r="R48" s="299"/>
      <c r="S48" s="170"/>
      <c r="V48" s="170"/>
      <c r="W48" s="12"/>
    </row>
    <row r="49" spans="3:23" ht="29.25" customHeight="1" thickBot="1">
      <c r="C49" s="12"/>
      <c r="D49" s="27"/>
      <c r="E49" s="27"/>
      <c r="F49" s="27"/>
      <c r="G49" s="27"/>
      <c r="H49" s="27"/>
      <c r="I49" s="27"/>
      <c r="J49" s="27"/>
      <c r="K49" s="12"/>
      <c r="L49" s="248"/>
      <c r="N49" s="248" t="s">
        <v>212</v>
      </c>
      <c r="O49" s="12"/>
      <c r="P49" s="12"/>
      <c r="Q49" s="348">
        <v>1920</v>
      </c>
      <c r="R49" s="349"/>
      <c r="S49" s="27" t="s">
        <v>26</v>
      </c>
      <c r="V49" s="170"/>
      <c r="W49" s="170"/>
    </row>
    <row r="50" spans="1:23" ht="15" customHeight="1" thickBot="1">
      <c r="A50" s="287" t="s">
        <v>211</v>
      </c>
      <c r="C50" s="12"/>
      <c r="D50" s="12"/>
      <c r="E50" s="12"/>
      <c r="F50" s="12"/>
      <c r="G50" s="121" t="s">
        <v>69</v>
      </c>
      <c r="H50" s="12"/>
      <c r="I50" s="12"/>
      <c r="J50" s="121" t="s">
        <v>70</v>
      </c>
      <c r="K50" s="122"/>
      <c r="L50" s="12"/>
      <c r="M50" s="12"/>
      <c r="N50" s="121" t="s">
        <v>71</v>
      </c>
      <c r="O50" s="12"/>
      <c r="P50" s="12"/>
      <c r="Q50" s="360"/>
      <c r="R50" s="361"/>
      <c r="S50" s="12"/>
      <c r="V50" s="170"/>
      <c r="W50" s="170"/>
    </row>
    <row r="51" spans="3:23" ht="30.75" customHeight="1" thickBot="1" thickTop="1">
      <c r="C51" s="14" t="s">
        <v>24</v>
      </c>
      <c r="D51" s="12"/>
      <c r="E51" s="15"/>
      <c r="F51" s="15" t="s">
        <v>47</v>
      </c>
      <c r="G51" s="350">
        <f>T23</f>
        <v>5189999</v>
      </c>
      <c r="H51" s="351"/>
      <c r="I51" s="34" t="s">
        <v>28</v>
      </c>
      <c r="J51" s="352">
        <f>T45</f>
        <v>802537</v>
      </c>
      <c r="K51" s="353"/>
      <c r="L51" s="23" t="s">
        <v>46</v>
      </c>
      <c r="M51" s="15" t="s">
        <v>29</v>
      </c>
      <c r="N51" s="345">
        <v>1920</v>
      </c>
      <c r="O51" s="346"/>
      <c r="P51" s="21" t="s">
        <v>30</v>
      </c>
      <c r="Q51" s="358">
        <f>(ROUNDDOWN((G51+J51)/N51,0))</f>
        <v>3121</v>
      </c>
      <c r="R51" s="359"/>
      <c r="S51" s="288" t="s">
        <v>45</v>
      </c>
      <c r="V51" s="170"/>
      <c r="W51" s="170"/>
    </row>
    <row r="52" spans="4:23" ht="15" customHeight="1" thickBot="1">
      <c r="D52" s="12"/>
      <c r="E52" s="12"/>
      <c r="F52" s="12"/>
      <c r="G52" s="12"/>
      <c r="H52" s="13"/>
      <c r="I52" s="12"/>
      <c r="J52" s="12"/>
      <c r="K52" s="12"/>
      <c r="L52" s="12"/>
      <c r="M52" s="12"/>
      <c r="N52" s="12"/>
      <c r="O52" s="12"/>
      <c r="P52" s="13"/>
      <c r="Q52" s="13" t="s">
        <v>25</v>
      </c>
      <c r="R52" s="12"/>
      <c r="S52" s="12"/>
      <c r="V52" s="170"/>
      <c r="W52" s="170"/>
    </row>
    <row r="53" spans="4:23" ht="15" customHeight="1">
      <c r="D53" s="12"/>
      <c r="E53" s="12"/>
      <c r="F53" s="12"/>
      <c r="G53" s="16"/>
      <c r="H53" s="24"/>
      <c r="I53" s="24"/>
      <c r="J53" s="16"/>
      <c r="K53" s="24"/>
      <c r="L53" s="24"/>
      <c r="M53" s="12"/>
      <c r="N53" s="12"/>
      <c r="O53" s="29" t="s">
        <v>37</v>
      </c>
      <c r="P53" s="29"/>
      <c r="Q53" s="354">
        <f>IF((ROUNDDOWN((G51+J51)/N51,0))&gt;=5000,5000,Q51)</f>
        <v>3121</v>
      </c>
      <c r="R53" s="355"/>
      <c r="S53" s="16"/>
      <c r="T53" s="248" t="s">
        <v>72</v>
      </c>
      <c r="V53" s="170"/>
      <c r="W53" s="170"/>
    </row>
    <row r="54" spans="3:23" ht="15" customHeight="1" thickBot="1">
      <c r="C54" s="255"/>
      <c r="D54" s="13"/>
      <c r="E54" s="12"/>
      <c r="F54" s="12"/>
      <c r="G54" s="16"/>
      <c r="H54" s="24"/>
      <c r="I54" s="24"/>
      <c r="J54" s="16"/>
      <c r="K54" s="24"/>
      <c r="L54" s="24"/>
      <c r="M54" s="12"/>
      <c r="N54" s="12"/>
      <c r="O54" s="29" t="s">
        <v>38</v>
      </c>
      <c r="P54" s="29"/>
      <c r="Q54" s="356"/>
      <c r="R54" s="357"/>
      <c r="S54" s="27" t="s">
        <v>45</v>
      </c>
      <c r="T54" s="248" t="s">
        <v>224</v>
      </c>
      <c r="V54" s="170"/>
      <c r="W54" s="170"/>
    </row>
    <row r="55" spans="3:23" ht="15" customHeight="1">
      <c r="C55" s="255"/>
      <c r="D55" s="13"/>
      <c r="E55" s="12"/>
      <c r="F55" s="12"/>
      <c r="G55" s="16"/>
      <c r="H55" s="24"/>
      <c r="I55" s="24"/>
      <c r="J55" s="16"/>
      <c r="K55" s="24"/>
      <c r="L55" s="24"/>
      <c r="M55" s="12"/>
      <c r="N55" s="12"/>
      <c r="O55" s="29"/>
      <c r="P55" s="29"/>
      <c r="Q55" s="33"/>
      <c r="R55" s="33"/>
      <c r="S55" s="27"/>
      <c r="V55" s="170"/>
      <c r="W55" s="170"/>
    </row>
    <row r="56" spans="3:24" ht="18.75" customHeight="1">
      <c r="C56" s="256" t="s">
        <v>44</v>
      </c>
      <c r="D56" s="12"/>
      <c r="E56" s="12"/>
      <c r="F56" s="12"/>
      <c r="G56" s="12"/>
      <c r="H56" s="12"/>
      <c r="I56" s="12"/>
      <c r="J56" s="12"/>
      <c r="K56" s="12"/>
      <c r="L56" s="12"/>
      <c r="M56" s="12"/>
      <c r="N56" s="12"/>
      <c r="O56" s="12"/>
      <c r="P56" s="12"/>
      <c r="Q56" s="12"/>
      <c r="R56" s="12"/>
      <c r="S56" s="12"/>
      <c r="V56" s="12"/>
      <c r="W56" s="12"/>
      <c r="X56" s="170"/>
    </row>
    <row r="57" spans="4:29" ht="30" customHeight="1">
      <c r="D57" s="12"/>
      <c r="E57" s="12"/>
      <c r="F57" s="12"/>
      <c r="G57" s="12"/>
      <c r="H57" s="12"/>
      <c r="I57" s="12"/>
      <c r="J57" s="12"/>
      <c r="K57" s="12"/>
      <c r="L57" s="12"/>
      <c r="M57" s="12"/>
      <c r="N57" s="12"/>
      <c r="O57" s="12"/>
      <c r="P57" s="12"/>
      <c r="Q57" s="12"/>
      <c r="R57" s="12"/>
      <c r="S57" s="12"/>
      <c r="V57" s="12"/>
      <c r="W57" s="12"/>
      <c r="X57" s="170"/>
      <c r="Y57" s="170"/>
      <c r="Z57" s="170"/>
      <c r="AA57" s="170"/>
      <c r="AB57" s="170"/>
      <c r="AC57" s="170"/>
    </row>
    <row r="58" spans="1:29" ht="42" customHeight="1">
      <c r="A58" s="342">
        <v>42205</v>
      </c>
      <c r="B58" s="343"/>
      <c r="C58" s="343"/>
      <c r="D58" s="343"/>
      <c r="E58" s="344" t="s">
        <v>119</v>
      </c>
      <c r="F58" s="344"/>
      <c r="G58" s="344"/>
      <c r="H58" s="344"/>
      <c r="I58" s="344"/>
      <c r="J58" s="344"/>
      <c r="K58" s="344"/>
      <c r="L58" s="344"/>
      <c r="M58" s="257"/>
      <c r="N58" s="341" t="s">
        <v>120</v>
      </c>
      <c r="O58" s="341"/>
      <c r="P58" s="341"/>
      <c r="Q58" s="341"/>
      <c r="R58" s="341"/>
      <c r="S58" s="4" t="s">
        <v>39</v>
      </c>
      <c r="T58" s="258"/>
      <c r="U58" s="258"/>
      <c r="X58" s="170"/>
      <c r="Y58" s="170"/>
      <c r="Z58" s="170"/>
      <c r="AA58" s="170"/>
      <c r="AB58" s="170"/>
      <c r="AC58" s="170"/>
    </row>
    <row r="59" spans="24:29" ht="15" customHeight="1">
      <c r="X59" s="170"/>
      <c r="Y59" s="170"/>
      <c r="Z59" s="170"/>
      <c r="AA59" s="170"/>
      <c r="AB59" s="170"/>
      <c r="AC59" s="170"/>
    </row>
    <row r="60" ht="13.5"/>
    <row r="61" spans="2:16" ht="14.25">
      <c r="B61" s="248" t="s">
        <v>210</v>
      </c>
      <c r="F61" s="248" t="s">
        <v>73</v>
      </c>
      <c r="P61" s="249" t="s">
        <v>72</v>
      </c>
    </row>
    <row r="62" spans="6:16" ht="14.25">
      <c r="F62" s="248" t="s">
        <v>176</v>
      </c>
      <c r="P62" s="249" t="s">
        <v>177</v>
      </c>
    </row>
    <row r="63" spans="1:2" ht="13.5" customHeight="1">
      <c r="A63" s="298" t="s">
        <v>193</v>
      </c>
      <c r="B63" s="281"/>
    </row>
    <row r="64" spans="1:13" ht="15.75" customHeight="1">
      <c r="A64" s="298"/>
      <c r="B64" s="281"/>
      <c r="I64" s="294" t="s">
        <v>95</v>
      </c>
      <c r="J64" s="278" t="s">
        <v>178</v>
      </c>
      <c r="K64" s="278" t="s">
        <v>180</v>
      </c>
      <c r="L64" s="278" t="s">
        <v>182</v>
      </c>
      <c r="M64" s="294" t="s">
        <v>96</v>
      </c>
    </row>
    <row r="65" spans="1:14" ht="15.75" customHeight="1">
      <c r="A65" s="282"/>
      <c r="B65" s="282"/>
      <c r="F65" s="151"/>
      <c r="G65" s="152"/>
      <c r="H65" s="153"/>
      <c r="I65" s="295"/>
      <c r="J65" s="279" t="s">
        <v>179</v>
      </c>
      <c r="K65" s="279" t="s">
        <v>181</v>
      </c>
      <c r="L65" s="279" t="s">
        <v>183</v>
      </c>
      <c r="M65" s="295"/>
      <c r="N65" s="170"/>
    </row>
    <row r="66" spans="1:21" ht="18.75" customHeight="1">
      <c r="A66" s="376" t="s">
        <v>17</v>
      </c>
      <c r="B66" s="377"/>
      <c r="C66" s="154" t="s">
        <v>97</v>
      </c>
      <c r="D66" s="155"/>
      <c r="E66" s="156"/>
      <c r="F66" s="156"/>
      <c r="G66" s="156"/>
      <c r="H66" s="156"/>
      <c r="I66" s="300" t="s">
        <v>98</v>
      </c>
      <c r="J66" s="300" t="s">
        <v>98</v>
      </c>
      <c r="K66" s="300" t="s">
        <v>98</v>
      </c>
      <c r="L66" s="300" t="s">
        <v>98</v>
      </c>
      <c r="M66" s="271"/>
      <c r="N66" s="170"/>
      <c r="P66" s="10"/>
      <c r="Q66" s="10"/>
      <c r="R66" s="10"/>
      <c r="S66" s="10"/>
      <c r="T66" s="10"/>
      <c r="U66" s="10"/>
    </row>
    <row r="67" spans="1:14" ht="18.75" customHeight="1">
      <c r="A67" s="157"/>
      <c r="B67" s="158"/>
      <c r="C67" s="159" t="s">
        <v>194</v>
      </c>
      <c r="D67" s="160"/>
      <c r="E67" s="160"/>
      <c r="F67" s="160"/>
      <c r="G67" s="160"/>
      <c r="H67" s="160"/>
      <c r="I67" s="301"/>
      <c r="J67" s="301"/>
      <c r="K67" s="301"/>
      <c r="L67" s="301"/>
      <c r="M67" s="272" t="s">
        <v>99</v>
      </c>
      <c r="N67" s="170"/>
    </row>
    <row r="68" spans="1:14" ht="18.75" customHeight="1">
      <c r="A68" s="157"/>
      <c r="B68" s="158"/>
      <c r="C68" s="159" t="s">
        <v>174</v>
      </c>
      <c r="D68" s="160"/>
      <c r="E68" s="160"/>
      <c r="F68" s="160"/>
      <c r="G68" s="160"/>
      <c r="H68" s="160"/>
      <c r="I68" s="301"/>
      <c r="J68" s="301"/>
      <c r="K68" s="301"/>
      <c r="L68" s="301"/>
      <c r="M68" s="195" t="s">
        <v>186</v>
      </c>
      <c r="N68" s="170"/>
    </row>
    <row r="69" spans="1:14" ht="18.75" customHeight="1">
      <c r="A69" s="157"/>
      <c r="B69" s="158"/>
      <c r="C69" s="159" t="s">
        <v>100</v>
      </c>
      <c r="D69" s="160"/>
      <c r="E69" s="160"/>
      <c r="F69" s="160"/>
      <c r="G69" s="160"/>
      <c r="H69" s="160"/>
      <c r="I69" s="301"/>
      <c r="J69" s="301"/>
      <c r="K69" s="301"/>
      <c r="L69" s="301"/>
      <c r="M69" s="195" t="s">
        <v>187</v>
      </c>
      <c r="N69" s="170"/>
    </row>
    <row r="70" spans="1:14" ht="18.75" customHeight="1">
      <c r="A70" s="157"/>
      <c r="B70" s="158"/>
      <c r="C70" s="159"/>
      <c r="D70" s="160"/>
      <c r="E70" s="160"/>
      <c r="F70" s="160"/>
      <c r="G70" s="160"/>
      <c r="H70" s="160"/>
      <c r="I70" s="302"/>
      <c r="J70" s="302"/>
      <c r="K70" s="302"/>
      <c r="L70" s="302"/>
      <c r="M70" s="277" t="s">
        <v>101</v>
      </c>
      <c r="N70" s="170"/>
    </row>
    <row r="71" spans="1:14" ht="18.75" customHeight="1">
      <c r="A71" s="376" t="s">
        <v>102</v>
      </c>
      <c r="B71" s="377"/>
      <c r="C71" s="154" t="s">
        <v>103</v>
      </c>
      <c r="D71" s="155"/>
      <c r="E71" s="155"/>
      <c r="F71" s="155"/>
      <c r="G71" s="155"/>
      <c r="H71" s="155"/>
      <c r="I71" s="300" t="s">
        <v>98</v>
      </c>
      <c r="J71" s="300" t="s">
        <v>98</v>
      </c>
      <c r="K71" s="300" t="s">
        <v>98</v>
      </c>
      <c r="L71" s="274"/>
      <c r="M71" s="300" t="s">
        <v>104</v>
      </c>
      <c r="N71" s="170"/>
    </row>
    <row r="72" spans="1:14" ht="18.75" customHeight="1">
      <c r="A72" s="157"/>
      <c r="B72" s="158"/>
      <c r="C72" s="159" t="s">
        <v>173</v>
      </c>
      <c r="D72" s="160"/>
      <c r="E72" s="160"/>
      <c r="F72" s="160"/>
      <c r="G72" s="160"/>
      <c r="H72" s="160"/>
      <c r="I72" s="301"/>
      <c r="J72" s="301"/>
      <c r="K72" s="301"/>
      <c r="L72" s="195" t="s">
        <v>99</v>
      </c>
      <c r="M72" s="301"/>
      <c r="N72" s="170"/>
    </row>
    <row r="73" spans="1:14" ht="18.75" customHeight="1">
      <c r="A73" s="157"/>
      <c r="B73" s="158"/>
      <c r="C73" s="159" t="s">
        <v>174</v>
      </c>
      <c r="D73" s="160"/>
      <c r="E73" s="160"/>
      <c r="F73" s="160"/>
      <c r="G73" s="160"/>
      <c r="H73" s="160"/>
      <c r="I73" s="301"/>
      <c r="J73" s="301"/>
      <c r="K73" s="301"/>
      <c r="L73" s="195" t="s">
        <v>185</v>
      </c>
      <c r="M73" s="301"/>
      <c r="N73" s="170"/>
    </row>
    <row r="74" spans="1:14" ht="18.75" customHeight="1">
      <c r="A74" s="157"/>
      <c r="B74" s="158"/>
      <c r="C74" s="159" t="s">
        <v>105</v>
      </c>
      <c r="D74" s="160"/>
      <c r="E74" s="160"/>
      <c r="F74" s="160"/>
      <c r="G74" s="160"/>
      <c r="H74" s="160"/>
      <c r="I74" s="301"/>
      <c r="J74" s="301"/>
      <c r="K74" s="301"/>
      <c r="L74" s="195" t="s">
        <v>184</v>
      </c>
      <c r="M74" s="301"/>
      <c r="N74" s="170"/>
    </row>
    <row r="75" spans="1:14" ht="18.75" customHeight="1">
      <c r="A75" s="157"/>
      <c r="B75" s="158"/>
      <c r="C75" s="159"/>
      <c r="D75" s="160"/>
      <c r="E75" s="160"/>
      <c r="F75" s="160"/>
      <c r="G75" s="160"/>
      <c r="H75" s="160"/>
      <c r="I75" s="302"/>
      <c r="J75" s="302"/>
      <c r="K75" s="302"/>
      <c r="L75" s="273" t="s">
        <v>101</v>
      </c>
      <c r="M75" s="302"/>
      <c r="N75" s="170"/>
    </row>
    <row r="76" spans="1:14" ht="18.75" customHeight="1">
      <c r="A76" s="376" t="s">
        <v>106</v>
      </c>
      <c r="B76" s="377"/>
      <c r="C76" s="154" t="s">
        <v>107</v>
      </c>
      <c r="D76" s="155"/>
      <c r="E76" s="155"/>
      <c r="F76" s="155"/>
      <c r="G76" s="155"/>
      <c r="H76" s="155"/>
      <c r="I76" s="300" t="s">
        <v>104</v>
      </c>
      <c r="J76" s="275"/>
      <c r="K76" s="275"/>
      <c r="L76" s="300" t="s">
        <v>104</v>
      </c>
      <c r="M76" s="300" t="s">
        <v>104</v>
      </c>
      <c r="N76" s="170"/>
    </row>
    <row r="77" spans="1:14" ht="18.75" customHeight="1">
      <c r="A77" s="157"/>
      <c r="B77" s="158"/>
      <c r="C77" s="159" t="s">
        <v>195</v>
      </c>
      <c r="D77" s="160"/>
      <c r="E77" s="160"/>
      <c r="F77" s="160"/>
      <c r="G77" s="160"/>
      <c r="H77" s="160"/>
      <c r="I77" s="301"/>
      <c r="J77" s="272" t="s">
        <v>98</v>
      </c>
      <c r="K77" s="272" t="s">
        <v>104</v>
      </c>
      <c r="L77" s="301"/>
      <c r="M77" s="301"/>
      <c r="N77" s="170"/>
    </row>
    <row r="78" spans="1:14" ht="18.75" customHeight="1">
      <c r="A78" s="157"/>
      <c r="B78" s="158"/>
      <c r="C78" s="159" t="s">
        <v>174</v>
      </c>
      <c r="D78" s="160"/>
      <c r="E78" s="160"/>
      <c r="F78" s="160"/>
      <c r="G78" s="160"/>
      <c r="H78" s="160"/>
      <c r="I78" s="301"/>
      <c r="J78" s="272" t="s">
        <v>188</v>
      </c>
      <c r="K78" s="276" t="s">
        <v>108</v>
      </c>
      <c r="L78" s="301"/>
      <c r="M78" s="301"/>
      <c r="N78" s="170"/>
    </row>
    <row r="79" spans="1:14" ht="18.75" customHeight="1">
      <c r="A79" s="157"/>
      <c r="B79" s="158"/>
      <c r="C79" s="159" t="s">
        <v>105</v>
      </c>
      <c r="D79" s="160"/>
      <c r="E79" s="160"/>
      <c r="F79" s="160"/>
      <c r="G79" s="160"/>
      <c r="H79" s="160"/>
      <c r="I79" s="301"/>
      <c r="J79" s="272" t="s">
        <v>189</v>
      </c>
      <c r="K79" s="276" t="s">
        <v>109</v>
      </c>
      <c r="L79" s="301"/>
      <c r="M79" s="301"/>
      <c r="N79" s="170"/>
    </row>
    <row r="80" spans="1:14" ht="18.75" customHeight="1">
      <c r="A80" s="163" t="s">
        <v>110</v>
      </c>
      <c r="B80" s="164"/>
      <c r="C80" s="165" t="s">
        <v>111</v>
      </c>
      <c r="D80" s="166"/>
      <c r="E80" s="166"/>
      <c r="F80" s="166"/>
      <c r="G80" s="166"/>
      <c r="H80" s="166"/>
      <c r="I80" s="302"/>
      <c r="J80" s="277" t="s">
        <v>101</v>
      </c>
      <c r="K80" s="277" t="s">
        <v>101</v>
      </c>
      <c r="L80" s="302"/>
      <c r="M80" s="302"/>
      <c r="N80" s="170"/>
    </row>
    <row r="81" spans="1:14" ht="18.75" customHeight="1">
      <c r="A81" s="376" t="s">
        <v>196</v>
      </c>
      <c r="B81" s="377"/>
      <c r="C81" s="167" t="s">
        <v>197</v>
      </c>
      <c r="D81" s="160"/>
      <c r="E81" s="160"/>
      <c r="F81" s="160"/>
      <c r="G81" s="160"/>
      <c r="H81" s="160"/>
      <c r="I81" s="300" t="s">
        <v>98</v>
      </c>
      <c r="J81" s="300" t="s">
        <v>98</v>
      </c>
      <c r="K81" s="300" t="s">
        <v>98</v>
      </c>
      <c r="L81" s="300" t="s">
        <v>104</v>
      </c>
      <c r="M81" s="300" t="s">
        <v>104</v>
      </c>
      <c r="N81" s="170"/>
    </row>
    <row r="82" spans="1:16" ht="18.75" customHeight="1">
      <c r="A82" s="168"/>
      <c r="B82" s="169"/>
      <c r="C82" s="165" t="s">
        <v>105</v>
      </c>
      <c r="D82" s="166"/>
      <c r="E82" s="166"/>
      <c r="F82" s="166"/>
      <c r="G82" s="166"/>
      <c r="H82" s="166"/>
      <c r="I82" s="302"/>
      <c r="J82" s="302"/>
      <c r="K82" s="302"/>
      <c r="L82" s="302"/>
      <c r="M82" s="302"/>
      <c r="N82" s="170"/>
      <c r="P82" s="170"/>
    </row>
    <row r="83" spans="2:13" ht="18.75" customHeight="1">
      <c r="B83" s="2" t="s">
        <v>225</v>
      </c>
      <c r="C83" s="2"/>
      <c r="M83" s="171"/>
    </row>
    <row r="84" spans="2:3" ht="18.75" customHeight="1">
      <c r="B84" s="2" t="s">
        <v>112</v>
      </c>
      <c r="C84" s="2"/>
    </row>
    <row r="85" spans="1:12" ht="18.75" customHeight="1">
      <c r="A85" s="373"/>
      <c r="B85" s="373"/>
      <c r="C85" s="172"/>
      <c r="D85" s="166"/>
      <c r="E85" s="166"/>
      <c r="F85" s="166"/>
      <c r="G85" s="166"/>
      <c r="H85" s="173"/>
      <c r="I85" s="369" t="s">
        <v>113</v>
      </c>
      <c r="J85" s="380"/>
      <c r="K85" s="369" t="s">
        <v>114</v>
      </c>
      <c r="L85" s="370"/>
    </row>
    <row r="86" spans="1:12" ht="18.75" customHeight="1">
      <c r="A86" s="376" t="s">
        <v>19</v>
      </c>
      <c r="B86" s="377"/>
      <c r="C86" s="154" t="s">
        <v>115</v>
      </c>
      <c r="D86" s="155"/>
      <c r="E86" s="155"/>
      <c r="F86" s="155"/>
      <c r="G86" s="155"/>
      <c r="H86" s="155"/>
      <c r="I86" s="296" t="s">
        <v>98</v>
      </c>
      <c r="J86" s="297"/>
      <c r="K86" s="296" t="s">
        <v>104</v>
      </c>
      <c r="L86" s="297"/>
    </row>
    <row r="87" spans="1:12" ht="18.75" customHeight="1">
      <c r="A87" s="157"/>
      <c r="B87" s="158"/>
      <c r="C87" s="159" t="s">
        <v>226</v>
      </c>
      <c r="D87" s="160"/>
      <c r="E87" s="160"/>
      <c r="F87" s="160"/>
      <c r="G87" s="160"/>
      <c r="H87" s="160"/>
      <c r="I87" s="365"/>
      <c r="J87" s="366"/>
      <c r="K87" s="371" t="s">
        <v>190</v>
      </c>
      <c r="L87" s="372"/>
    </row>
    <row r="88" spans="1:21" ht="18.75" customHeight="1">
      <c r="A88" s="168"/>
      <c r="B88" s="169"/>
      <c r="C88" s="165" t="s">
        <v>116</v>
      </c>
      <c r="D88" s="166"/>
      <c r="E88" s="166"/>
      <c r="F88" s="166"/>
      <c r="G88" s="166"/>
      <c r="H88" s="166"/>
      <c r="I88" s="367"/>
      <c r="J88" s="368"/>
      <c r="K88" s="374" t="s">
        <v>191</v>
      </c>
      <c r="L88" s="375"/>
      <c r="U88" s="5"/>
    </row>
    <row r="89" spans="1:21" ht="21" customHeight="1">
      <c r="A89" s="378" t="s">
        <v>20</v>
      </c>
      <c r="B89" s="379"/>
      <c r="C89" s="174" t="s">
        <v>117</v>
      </c>
      <c r="D89" s="175"/>
      <c r="E89" s="175"/>
      <c r="F89" s="175"/>
      <c r="G89" s="175"/>
      <c r="H89" s="175"/>
      <c r="I89" s="363" t="s">
        <v>98</v>
      </c>
      <c r="J89" s="364"/>
      <c r="K89" s="363" t="s">
        <v>98</v>
      </c>
      <c r="L89" s="364"/>
      <c r="U89" s="5"/>
    </row>
    <row r="90" ht="13.5">
      <c r="U90" s="5"/>
    </row>
    <row r="97" spans="11:23" ht="14.25">
      <c r="K97" s="259"/>
      <c r="U97" s="25"/>
      <c r="V97" s="176"/>
      <c r="W97" s="160"/>
    </row>
    <row r="98" spans="11:23" ht="13.5">
      <c r="K98" s="260"/>
      <c r="U98" s="25"/>
      <c r="V98" s="177"/>
      <c r="W98" s="177"/>
    </row>
    <row r="99" spans="11:23" ht="13.5">
      <c r="K99" s="260"/>
      <c r="U99" s="25"/>
      <c r="V99" s="162"/>
      <c r="W99" s="162"/>
    </row>
    <row r="100" spans="11:23" ht="13.5">
      <c r="K100" s="261"/>
      <c r="U100" s="25"/>
      <c r="V100" s="162"/>
      <c r="W100" s="162"/>
    </row>
    <row r="101" spans="11:23" ht="13.5">
      <c r="K101" s="260"/>
      <c r="U101" s="25"/>
      <c r="V101" s="162"/>
      <c r="W101" s="162"/>
    </row>
    <row r="102" spans="11:23" ht="14.25">
      <c r="K102" s="262"/>
      <c r="U102" s="25"/>
      <c r="V102" s="162"/>
      <c r="W102" s="162"/>
    </row>
    <row r="103" spans="11:23" ht="13.5">
      <c r="K103" s="260"/>
      <c r="U103" s="25"/>
      <c r="V103" s="162"/>
      <c r="W103" s="162"/>
    </row>
    <row r="104" spans="11:23" ht="13.5">
      <c r="K104" s="260"/>
      <c r="U104" s="25"/>
      <c r="V104" s="162"/>
      <c r="W104" s="162"/>
    </row>
    <row r="105" spans="21:23" ht="13.5">
      <c r="U105" s="25"/>
      <c r="V105" s="162"/>
      <c r="W105" s="162"/>
    </row>
    <row r="106" spans="21:23" ht="13.5">
      <c r="U106" s="25"/>
      <c r="V106" s="162"/>
      <c r="W106" s="162"/>
    </row>
    <row r="107" spans="21:23" ht="13.5">
      <c r="U107" s="25"/>
      <c r="V107" s="162"/>
      <c r="W107" s="162"/>
    </row>
    <row r="108" spans="21:23" ht="13.5">
      <c r="U108" s="25"/>
      <c r="V108" s="162"/>
      <c r="W108" s="162"/>
    </row>
    <row r="109" spans="21:23" ht="13.5">
      <c r="U109" s="25"/>
      <c r="V109" s="162"/>
      <c r="W109" s="162"/>
    </row>
    <row r="110" spans="21:23" ht="13.5">
      <c r="U110" s="25"/>
      <c r="V110" s="162"/>
      <c r="W110" s="162"/>
    </row>
    <row r="111" spans="21:23" ht="13.5">
      <c r="U111" s="25"/>
      <c r="V111" s="162"/>
      <c r="W111" s="178"/>
    </row>
    <row r="112" spans="21:23" ht="13.5">
      <c r="U112" s="25"/>
      <c r="V112" s="160"/>
      <c r="W112" s="179"/>
    </row>
    <row r="113" spans="21:23" ht="13.5">
      <c r="U113" s="25"/>
      <c r="V113" s="161"/>
      <c r="W113" s="161"/>
    </row>
    <row r="114" spans="21:23" ht="13.5">
      <c r="U114" s="25"/>
      <c r="V114" s="162"/>
      <c r="W114" s="162"/>
    </row>
    <row r="115" spans="21:23" ht="13.5">
      <c r="U115" s="25"/>
      <c r="V115" s="162"/>
      <c r="W115" s="162"/>
    </row>
    <row r="116" spans="21:23" ht="13.5">
      <c r="U116" s="25"/>
      <c r="V116" s="162"/>
      <c r="W116" s="162"/>
    </row>
  </sheetData>
  <sheetProtection/>
  <mergeCells count="103">
    <mergeCell ref="A23:D23"/>
    <mergeCell ref="A24:D24"/>
    <mergeCell ref="A25:D25"/>
    <mergeCell ref="L66:L70"/>
    <mergeCell ref="A89:B89"/>
    <mergeCell ref="A66:B66"/>
    <mergeCell ref="I66:I70"/>
    <mergeCell ref="J66:J70"/>
    <mergeCell ref="K66:K70"/>
    <mergeCell ref="A86:B86"/>
    <mergeCell ref="I85:J85"/>
    <mergeCell ref="I76:I80"/>
    <mergeCell ref="A81:B81"/>
    <mergeCell ref="L76:L80"/>
    <mergeCell ref="A85:B85"/>
    <mergeCell ref="K88:L88"/>
    <mergeCell ref="A71:B71"/>
    <mergeCell ref="I71:I75"/>
    <mergeCell ref="K81:K82"/>
    <mergeCell ref="A76:B76"/>
    <mergeCell ref="I89:J89"/>
    <mergeCell ref="I86:J88"/>
    <mergeCell ref="K85:L85"/>
    <mergeCell ref="K89:L89"/>
    <mergeCell ref="K87:L87"/>
    <mergeCell ref="L81:L82"/>
    <mergeCell ref="I81:I82"/>
    <mergeCell ref="J81:J82"/>
    <mergeCell ref="T1:V1"/>
    <mergeCell ref="AA1:AC1"/>
    <mergeCell ref="Q49:R49"/>
    <mergeCell ref="G51:H51"/>
    <mergeCell ref="J51:K51"/>
    <mergeCell ref="Q53:R54"/>
    <mergeCell ref="Q51:R51"/>
    <mergeCell ref="Q50:R50"/>
    <mergeCell ref="Q46:T46"/>
    <mergeCell ref="A45:B45"/>
    <mergeCell ref="G48:I48"/>
    <mergeCell ref="A42:B42"/>
    <mergeCell ref="N58:R58"/>
    <mergeCell ref="A58:D58"/>
    <mergeCell ref="E58:L58"/>
    <mergeCell ref="N51:O51"/>
    <mergeCell ref="A44:B44"/>
    <mergeCell ref="A43:B43"/>
    <mergeCell ref="A40:B40"/>
    <mergeCell ref="A38:B38"/>
    <mergeCell ref="A33:B33"/>
    <mergeCell ref="A32:B32"/>
    <mergeCell ref="A41:B41"/>
    <mergeCell ref="A39:B39"/>
    <mergeCell ref="A34:B34"/>
    <mergeCell ref="A35:B35"/>
    <mergeCell ref="A36:B36"/>
    <mergeCell ref="A37:B37"/>
    <mergeCell ref="A21:B21"/>
    <mergeCell ref="C21:D21"/>
    <mergeCell ref="A31:B31"/>
    <mergeCell ref="A28:B28"/>
    <mergeCell ref="C28:D28"/>
    <mergeCell ref="A29:B29"/>
    <mergeCell ref="A30:B30"/>
    <mergeCell ref="A26:C27"/>
    <mergeCell ref="A18:B18"/>
    <mergeCell ref="C18:D18"/>
    <mergeCell ref="A20:B20"/>
    <mergeCell ref="A19:B19"/>
    <mergeCell ref="C19:D19"/>
    <mergeCell ref="C20:D20"/>
    <mergeCell ref="A14:B14"/>
    <mergeCell ref="C14:D14"/>
    <mergeCell ref="A15:B15"/>
    <mergeCell ref="C15:D15"/>
    <mergeCell ref="A22:B22"/>
    <mergeCell ref="C22:D22"/>
    <mergeCell ref="A16:B16"/>
    <mergeCell ref="C16:D16"/>
    <mergeCell ref="A17:B17"/>
    <mergeCell ref="C17:D17"/>
    <mergeCell ref="A11:B11"/>
    <mergeCell ref="C11:D11"/>
    <mergeCell ref="A12:B12"/>
    <mergeCell ref="C12:D12"/>
    <mergeCell ref="A13:B13"/>
    <mergeCell ref="C13:D13"/>
    <mergeCell ref="B2:D2"/>
    <mergeCell ref="B3:C3"/>
    <mergeCell ref="B4:D4"/>
    <mergeCell ref="B5:C5"/>
    <mergeCell ref="A8:B9"/>
    <mergeCell ref="A10:B10"/>
    <mergeCell ref="C10:D10"/>
    <mergeCell ref="I64:I65"/>
    <mergeCell ref="M64:M65"/>
    <mergeCell ref="K86:L86"/>
    <mergeCell ref="A63:A64"/>
    <mergeCell ref="Q48:R48"/>
    <mergeCell ref="J71:J75"/>
    <mergeCell ref="K71:K75"/>
    <mergeCell ref="M76:M80"/>
    <mergeCell ref="M81:M82"/>
    <mergeCell ref="M71:M75"/>
  </mergeCells>
  <conditionalFormatting sqref="H36 H33 H40:H41">
    <cfRule type="expression" priority="26" dxfId="8" stopIfTrue="1">
      <formula>$H$23&gt;=1501000</formula>
    </cfRule>
  </conditionalFormatting>
  <conditionalFormatting sqref="M34 M36 M40:M41">
    <cfRule type="expression" priority="9" dxfId="8" stopIfTrue="1">
      <formula>$M$23&gt;=1501000</formula>
    </cfRule>
  </conditionalFormatting>
  <conditionalFormatting sqref="Q34 Q36 Q40:Q41">
    <cfRule type="expression" priority="8" dxfId="8" stopIfTrue="1">
      <formula>$Q$23&gt;=1501000</formula>
    </cfRule>
  </conditionalFormatting>
  <conditionalFormatting sqref="U46">
    <cfRule type="expression" priority="59" dxfId="8" stopIfTrue="1">
      <formula>OR(賃金台帳作成ﾏﾆｭｱﾙ!#REF!&gt;=1501000,$H$23&gt;=1501000,$M$23&gt;=1501000,$Q$23&gt;=1501000,賃金台帳作成ﾏﾆｭｱﾙ!#REF!&gt;=1501000)</formula>
    </cfRule>
  </conditionalFormatting>
  <conditionalFormatting sqref="Q46:T46">
    <cfRule type="expression" priority="4" dxfId="9">
      <formula>OR($H$23&gt;=1501000,$M$23&gt;=1501000,$Q$23&gt;=150100,$M$23&gt;=1501000,$Q$23&gt;=1501000)</formula>
    </cfRule>
  </conditionalFormatting>
  <conditionalFormatting sqref="G36 G33 G40:G41">
    <cfRule type="expression" priority="3" dxfId="8" stopIfTrue="1">
      <formula>$H$23&gt;=1501000</formula>
    </cfRule>
  </conditionalFormatting>
  <conditionalFormatting sqref="L34 L36 L40:L41">
    <cfRule type="expression" priority="2" dxfId="8" stopIfTrue="1">
      <formula>$M$23&gt;=1501000</formula>
    </cfRule>
  </conditionalFormatting>
  <conditionalFormatting sqref="P34 P36 P40:P41">
    <cfRule type="expression" priority="1" dxfId="8" stopIfTrue="1">
      <formula>$Q$23&gt;=1501000</formula>
    </cfRule>
  </conditionalFormatting>
  <printOptions horizontalCentered="1"/>
  <pageMargins left="0.2362204724409449" right="0" top="0.35433070866141736" bottom="0" header="0" footer="0"/>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dimension ref="A1:Q44"/>
  <sheetViews>
    <sheetView showGridLines="0" zoomScale="75" zoomScaleNormal="75" zoomScalePageLayoutView="0" workbookViewId="0" topLeftCell="A1">
      <selection activeCell="A1" sqref="A1:P1"/>
    </sheetView>
  </sheetViews>
  <sheetFormatPr defaultColWidth="9.140625" defaultRowHeight="15"/>
  <cols>
    <col min="1" max="1" width="6.421875" style="0" customWidth="1"/>
    <col min="2" max="2" width="33.7109375" style="0" customWidth="1"/>
    <col min="3" max="3" width="42.140625" style="0" customWidth="1"/>
    <col min="4" max="4" width="4.57421875" style="0" customWidth="1"/>
    <col min="5" max="5" width="42.421875" style="0" customWidth="1"/>
    <col min="6" max="6" width="4.57421875" style="0" customWidth="1"/>
    <col min="7" max="7" width="2.57421875" style="0" customWidth="1"/>
    <col min="8" max="8" width="28.57421875" style="0" customWidth="1"/>
    <col min="9" max="9" width="5.28125" style="0" customWidth="1"/>
    <col min="10" max="10" width="11.421875" style="0" customWidth="1"/>
    <col min="11" max="16" width="19.28125" style="0" customWidth="1"/>
    <col min="17" max="17" width="11.421875" style="0" customWidth="1"/>
  </cols>
  <sheetData>
    <row r="1" spans="1:17" s="181" customFormat="1" ht="66.75" customHeight="1">
      <c r="A1" s="387" t="s">
        <v>121</v>
      </c>
      <c r="B1" s="387"/>
      <c r="C1" s="387"/>
      <c r="D1" s="387"/>
      <c r="E1" s="387"/>
      <c r="F1" s="387"/>
      <c r="G1" s="387"/>
      <c r="H1" s="387"/>
      <c r="I1" s="387"/>
      <c r="J1" s="387"/>
      <c r="K1" s="387"/>
      <c r="L1" s="387"/>
      <c r="M1" s="387"/>
      <c r="N1" s="387"/>
      <c r="O1" s="387"/>
      <c r="P1" s="387"/>
      <c r="Q1" s="180"/>
    </row>
    <row r="2" spans="1:6" s="181" customFormat="1" ht="15" customHeight="1">
      <c r="A2" s="182"/>
      <c r="C2" s="183"/>
      <c r="D2" s="183"/>
      <c r="E2" s="183"/>
      <c r="F2" s="183"/>
    </row>
    <row r="3" spans="1:10" s="181" customFormat="1" ht="34.5" customHeight="1">
      <c r="A3" s="184" t="s">
        <v>122</v>
      </c>
      <c r="B3" s="185" t="s">
        <v>123</v>
      </c>
      <c r="C3"/>
      <c r="D3"/>
      <c r="E3"/>
      <c r="F3"/>
      <c r="G3"/>
      <c r="H3"/>
      <c r="I3" s="186"/>
      <c r="J3" s="186"/>
    </row>
    <row r="4" spans="1:16" s="181" customFormat="1" ht="31.5" customHeight="1">
      <c r="A4" s="187"/>
      <c r="B4" s="188" t="s">
        <v>17</v>
      </c>
      <c r="C4" s="388" t="s">
        <v>124</v>
      </c>
      <c r="D4" s="389"/>
      <c r="E4" s="389"/>
      <c r="F4" s="389"/>
      <c r="G4" s="389"/>
      <c r="H4" s="390"/>
      <c r="I4" s="189"/>
      <c r="J4" s="190" t="s">
        <v>125</v>
      </c>
      <c r="K4" s="191" t="s">
        <v>17</v>
      </c>
      <c r="L4" s="191" t="s">
        <v>126</v>
      </c>
      <c r="M4" s="191" t="s">
        <v>106</v>
      </c>
      <c r="N4" s="191" t="s">
        <v>19</v>
      </c>
      <c r="O4" s="191" t="s">
        <v>20</v>
      </c>
      <c r="P4" s="192" t="s">
        <v>196</v>
      </c>
    </row>
    <row r="5" spans="1:16" s="181" customFormat="1" ht="31.5" customHeight="1">
      <c r="A5" s="187"/>
      <c r="B5" s="193" t="s">
        <v>198</v>
      </c>
      <c r="C5" s="391" t="s">
        <v>127</v>
      </c>
      <c r="D5" s="392"/>
      <c r="E5" s="392"/>
      <c r="F5" s="392"/>
      <c r="G5" s="392"/>
      <c r="H5" s="393"/>
      <c r="I5" s="194"/>
      <c r="J5" s="195" t="s">
        <v>128</v>
      </c>
      <c r="K5" s="196"/>
      <c r="L5" s="196"/>
      <c r="M5" s="197"/>
      <c r="N5" s="196"/>
      <c r="O5" s="196"/>
      <c r="P5" s="196"/>
    </row>
    <row r="6" spans="1:16" s="181" customFormat="1" ht="31.5" customHeight="1">
      <c r="A6" s="187"/>
      <c r="B6" s="198" t="s">
        <v>106</v>
      </c>
      <c r="C6" s="391" t="s">
        <v>129</v>
      </c>
      <c r="D6" s="392"/>
      <c r="E6" s="392"/>
      <c r="F6" s="392"/>
      <c r="G6" s="392"/>
      <c r="H6" s="393"/>
      <c r="I6" s="194"/>
      <c r="J6" s="199">
        <v>40</v>
      </c>
      <c r="K6" s="200"/>
      <c r="L6" s="200"/>
      <c r="M6" s="196" t="s">
        <v>130</v>
      </c>
      <c r="N6" s="200"/>
      <c r="O6" s="200"/>
      <c r="P6" s="200"/>
    </row>
    <row r="7" spans="1:16" s="181" customFormat="1" ht="31.5" customHeight="1">
      <c r="A7" s="187"/>
      <c r="B7" s="201" t="s">
        <v>19</v>
      </c>
      <c r="C7" s="394" t="s">
        <v>131</v>
      </c>
      <c r="D7" s="395"/>
      <c r="E7" s="395"/>
      <c r="F7" s="395"/>
      <c r="G7" s="395"/>
      <c r="H7" s="396"/>
      <c r="I7" s="194"/>
      <c r="J7" s="202" t="s">
        <v>132</v>
      </c>
      <c r="K7" s="200"/>
      <c r="L7" s="200"/>
      <c r="M7" s="200"/>
      <c r="N7" s="203"/>
      <c r="O7" s="200"/>
      <c r="P7" s="200"/>
    </row>
    <row r="8" spans="1:16" s="181" customFormat="1" ht="31.5" customHeight="1">
      <c r="A8" s="187"/>
      <c r="B8" s="204" t="s">
        <v>133</v>
      </c>
      <c r="C8"/>
      <c r="D8"/>
      <c r="E8"/>
      <c r="F8"/>
      <c r="G8"/>
      <c r="H8"/>
      <c r="I8" s="194"/>
      <c r="J8" s="205">
        <v>64</v>
      </c>
      <c r="K8" s="200"/>
      <c r="L8" s="200"/>
      <c r="M8" s="206"/>
      <c r="N8" s="207" t="s">
        <v>134</v>
      </c>
      <c r="O8" s="200"/>
      <c r="P8" s="200"/>
    </row>
    <row r="9" spans="1:16" s="181" customFormat="1" ht="31.5" customHeight="1">
      <c r="A9" s="187"/>
      <c r="B9" s="208"/>
      <c r="C9"/>
      <c r="D9"/>
      <c r="E9"/>
      <c r="F9"/>
      <c r="G9"/>
      <c r="H9"/>
      <c r="I9" s="194"/>
      <c r="J9" s="209">
        <v>65</v>
      </c>
      <c r="K9" s="200"/>
      <c r="L9" s="200"/>
      <c r="M9" s="210" t="s">
        <v>135</v>
      </c>
      <c r="N9" s="211"/>
      <c r="O9" s="200"/>
      <c r="P9" s="200"/>
    </row>
    <row r="10" spans="1:16" s="181" customFormat="1" ht="31.5" customHeight="1">
      <c r="A10" s="208"/>
      <c r="B10" s="204" t="s">
        <v>136</v>
      </c>
      <c r="C10"/>
      <c r="D10"/>
      <c r="E10"/>
      <c r="F10"/>
      <c r="G10"/>
      <c r="H10"/>
      <c r="I10" s="194"/>
      <c r="J10" s="212" t="s">
        <v>132</v>
      </c>
      <c r="K10" s="200"/>
      <c r="L10" s="200"/>
      <c r="M10" s="211"/>
      <c r="N10" s="211"/>
      <c r="O10" s="200"/>
      <c r="P10" s="200"/>
    </row>
    <row r="11" spans="1:16" s="181" customFormat="1" ht="31.5" customHeight="1">
      <c r="A11" s="187"/>
      <c r="B11" s="213" t="s">
        <v>137</v>
      </c>
      <c r="C11"/>
      <c r="D11"/>
      <c r="E11"/>
      <c r="F11"/>
      <c r="G11"/>
      <c r="H11"/>
      <c r="I11" s="194"/>
      <c r="J11" s="202">
        <v>69</v>
      </c>
      <c r="K11" s="200"/>
      <c r="L11" s="206"/>
      <c r="M11" s="211"/>
      <c r="N11" s="211"/>
      <c r="O11" s="200"/>
      <c r="P11" s="206"/>
    </row>
    <row r="12" spans="1:16" s="181" customFormat="1" ht="31.5" customHeight="1">
      <c r="A12" s="187"/>
      <c r="B12" s="214" t="s">
        <v>206</v>
      </c>
      <c r="C12"/>
      <c r="D12"/>
      <c r="E12"/>
      <c r="F12"/>
      <c r="G12"/>
      <c r="H12"/>
      <c r="I12" s="194"/>
      <c r="J12" s="199">
        <v>70</v>
      </c>
      <c r="K12" s="200"/>
      <c r="L12" s="210" t="s">
        <v>135</v>
      </c>
      <c r="M12" s="211"/>
      <c r="N12" s="211"/>
      <c r="O12" s="200"/>
      <c r="P12" s="210" t="s">
        <v>135</v>
      </c>
    </row>
    <row r="13" spans="1:16" s="181" customFormat="1" ht="31.5" customHeight="1">
      <c r="A13" s="187"/>
      <c r="B13" s="215"/>
      <c r="C13" s="216" t="s">
        <v>138</v>
      </c>
      <c r="D13" s="397" t="s">
        <v>139</v>
      </c>
      <c r="E13" s="398"/>
      <c r="F13" s="398"/>
      <c r="G13" s="398"/>
      <c r="H13" s="399"/>
      <c r="I13" s="194"/>
      <c r="J13" s="212" t="s">
        <v>132</v>
      </c>
      <c r="K13" s="200"/>
      <c r="L13" s="211"/>
      <c r="M13" s="211"/>
      <c r="N13" s="211"/>
      <c r="O13" s="200"/>
      <c r="P13" s="211"/>
    </row>
    <row r="14" spans="1:16" s="181" customFormat="1" ht="31.5" customHeight="1">
      <c r="A14" s="187"/>
      <c r="B14" s="217" t="s">
        <v>17</v>
      </c>
      <c r="C14" s="218" t="s">
        <v>140</v>
      </c>
      <c r="D14" s="381" t="s">
        <v>141</v>
      </c>
      <c r="E14" s="382"/>
      <c r="F14" s="382"/>
      <c r="G14" s="382"/>
      <c r="H14" s="383"/>
      <c r="I14" s="194"/>
      <c r="J14" s="202">
        <v>74</v>
      </c>
      <c r="K14" s="206"/>
      <c r="L14" s="211"/>
      <c r="M14" s="211"/>
      <c r="N14" s="211"/>
      <c r="O14" s="200"/>
      <c r="P14" s="211"/>
    </row>
    <row r="15" spans="1:16" s="181" customFormat="1" ht="31.5" customHeight="1">
      <c r="A15" s="187"/>
      <c r="B15" s="219"/>
      <c r="C15" s="220"/>
      <c r="D15" s="384"/>
      <c r="E15" s="385"/>
      <c r="F15" s="385"/>
      <c r="G15" s="385"/>
      <c r="H15" s="386"/>
      <c r="I15" s="194"/>
      <c r="J15" s="221" t="s">
        <v>142</v>
      </c>
      <c r="K15" s="222" t="s">
        <v>135</v>
      </c>
      <c r="L15" s="223"/>
      <c r="M15" s="223"/>
      <c r="N15" s="223"/>
      <c r="O15" s="224"/>
      <c r="P15" s="223"/>
    </row>
    <row r="16" spans="1:10" s="181" customFormat="1" ht="31.5" customHeight="1">
      <c r="A16" s="187"/>
      <c r="B16" s="283" t="s">
        <v>198</v>
      </c>
      <c r="C16" s="218" t="s">
        <v>143</v>
      </c>
      <c r="D16" s="381" t="s">
        <v>144</v>
      </c>
      <c r="E16" s="382"/>
      <c r="F16" s="382"/>
      <c r="G16" s="382"/>
      <c r="H16" s="383"/>
      <c r="I16" s="189"/>
      <c r="J16" s="225"/>
    </row>
    <row r="17" spans="1:13" s="181" customFormat="1" ht="31.5" customHeight="1">
      <c r="A17" s="187"/>
      <c r="B17" s="219"/>
      <c r="C17" s="220"/>
      <c r="D17" s="384"/>
      <c r="E17" s="385"/>
      <c r="F17" s="385"/>
      <c r="G17" s="385"/>
      <c r="H17" s="386"/>
      <c r="I17" s="189"/>
      <c r="J17" s="226"/>
      <c r="K17" s="187"/>
      <c r="L17" s="187"/>
      <c r="M17" s="187"/>
    </row>
    <row r="18" spans="1:11" s="181" customFormat="1" ht="31.5" customHeight="1">
      <c r="A18" s="187"/>
      <c r="B18" s="217" t="s">
        <v>106</v>
      </c>
      <c r="C18" s="218" t="s">
        <v>145</v>
      </c>
      <c r="D18" s="400" t="s">
        <v>146</v>
      </c>
      <c r="E18" s="382"/>
      <c r="F18" s="382"/>
      <c r="G18" s="382"/>
      <c r="H18" s="383"/>
      <c r="I18" s="189"/>
      <c r="K18" s="187"/>
    </row>
    <row r="19" spans="1:11" s="181" customFormat="1" ht="31.5" customHeight="1">
      <c r="A19" s="187"/>
      <c r="B19" s="219"/>
      <c r="C19" s="220"/>
      <c r="D19" s="401" t="s">
        <v>147</v>
      </c>
      <c r="E19" s="385"/>
      <c r="F19" s="385"/>
      <c r="G19" s="385"/>
      <c r="H19" s="386"/>
      <c r="I19" s="186"/>
      <c r="K19" s="187"/>
    </row>
    <row r="20" spans="1:14" s="181" customFormat="1" ht="31.5" customHeight="1">
      <c r="A20" s="187"/>
      <c r="B20" s="217" t="s">
        <v>19</v>
      </c>
      <c r="C20" s="227" t="s">
        <v>148</v>
      </c>
      <c r="D20" s="402" t="s">
        <v>149</v>
      </c>
      <c r="E20" s="403"/>
      <c r="F20" s="403"/>
      <c r="G20" s="403"/>
      <c r="H20" s="404"/>
      <c r="K20" s="187"/>
      <c r="L20" s="228"/>
      <c r="M20" s="187" t="s">
        <v>150</v>
      </c>
      <c r="N20" s="181" t="s">
        <v>151</v>
      </c>
    </row>
    <row r="21" spans="1:14" s="181" customFormat="1" ht="31.5" customHeight="1">
      <c r="A21"/>
      <c r="B21" s="219"/>
      <c r="C21" s="220"/>
      <c r="D21" s="384" t="s">
        <v>152</v>
      </c>
      <c r="E21" s="385"/>
      <c r="F21" s="385"/>
      <c r="G21" s="385"/>
      <c r="H21" s="386"/>
      <c r="J21" s="187"/>
      <c r="K21" s="187"/>
      <c r="L21" s="229"/>
      <c r="M21" s="187" t="s">
        <v>150</v>
      </c>
      <c r="N21" s="181" t="s">
        <v>153</v>
      </c>
    </row>
    <row r="22" spans="1:14" s="181" customFormat="1" ht="31.5" customHeight="1">
      <c r="A22"/>
      <c r="B22" s="217" t="s">
        <v>20</v>
      </c>
      <c r="C22" s="218" t="s">
        <v>154</v>
      </c>
      <c r="D22" s="381" t="s">
        <v>155</v>
      </c>
      <c r="E22" s="382"/>
      <c r="F22" s="382"/>
      <c r="G22" s="382"/>
      <c r="H22" s="383"/>
      <c r="J22" s="187"/>
      <c r="K22" s="187"/>
      <c r="L22" s="230"/>
      <c r="M22" s="69" t="s">
        <v>150</v>
      </c>
      <c r="N22" s="144" t="s">
        <v>156</v>
      </c>
    </row>
    <row r="23" spans="1:14" s="181" customFormat="1" ht="31.5" customHeight="1">
      <c r="A23" s="187"/>
      <c r="B23" s="219"/>
      <c r="C23" s="220"/>
      <c r="D23" s="384"/>
      <c r="E23" s="385"/>
      <c r="F23" s="385"/>
      <c r="G23" s="385"/>
      <c r="H23" s="386"/>
      <c r="J23" s="187"/>
      <c r="K23" s="187"/>
      <c r="L23" s="187"/>
      <c r="N23" s="144" t="s">
        <v>157</v>
      </c>
    </row>
    <row r="24" spans="1:14" s="181" customFormat="1" ht="31.5" customHeight="1">
      <c r="A24" s="187"/>
      <c r="B24" s="231" t="s">
        <v>158</v>
      </c>
      <c r="C24"/>
      <c r="D24"/>
      <c r="E24"/>
      <c r="F24"/>
      <c r="G24"/>
      <c r="H24"/>
      <c r="J24" s="187"/>
      <c r="K24" s="187"/>
      <c r="L24" s="187"/>
      <c r="N24" s="144" t="s">
        <v>159</v>
      </c>
    </row>
    <row r="25" spans="1:12" s="181" customFormat="1" ht="31.5" customHeight="1">
      <c r="A25" s="187"/>
      <c r="B25" s="232" t="s">
        <v>160</v>
      </c>
      <c r="C25"/>
      <c r="D25"/>
      <c r="E25"/>
      <c r="F25"/>
      <c r="G25"/>
      <c r="H25"/>
      <c r="K25" s="187"/>
      <c r="L25" s="182"/>
    </row>
    <row r="26" spans="1:12" s="181" customFormat="1" ht="31.5" customHeight="1">
      <c r="A26" s="187"/>
      <c r="B26" s="233" t="s">
        <v>199</v>
      </c>
      <c r="C26"/>
      <c r="D26"/>
      <c r="E26"/>
      <c r="F26"/>
      <c r="G26"/>
      <c r="H26"/>
      <c r="K26" s="187"/>
      <c r="L26" s="182"/>
    </row>
    <row r="27" spans="1:12" s="181" customFormat="1" ht="31.5" customHeight="1">
      <c r="A27" s="187"/>
      <c r="B27" s="170"/>
      <c r="C27" s="183"/>
      <c r="D27" s="183"/>
      <c r="E27" s="183"/>
      <c r="F27" s="183"/>
      <c r="J27" s="187"/>
      <c r="K27" s="187"/>
      <c r="L27" s="187"/>
    </row>
    <row r="28" spans="1:6" s="181" customFormat="1" ht="30" customHeight="1">
      <c r="A28" s="184" t="s">
        <v>161</v>
      </c>
      <c r="B28" s="234" t="s">
        <v>162</v>
      </c>
      <c r="C28" s="183"/>
      <c r="D28" s="183"/>
      <c r="E28" s="183"/>
      <c r="F28" s="183"/>
    </row>
    <row r="29" spans="1:6" s="181" customFormat="1" ht="30" customHeight="1">
      <c r="A29" s="187"/>
      <c r="B29" s="235" t="s">
        <v>163</v>
      </c>
      <c r="C29" s="183"/>
      <c r="D29" s="183"/>
      <c r="E29" s="183"/>
      <c r="F29" s="183"/>
    </row>
    <row r="30" spans="1:6" s="181" customFormat="1" ht="30" customHeight="1">
      <c r="A30" s="187"/>
      <c r="B30" s="235"/>
      <c r="C30" s="183"/>
      <c r="D30" s="183"/>
      <c r="E30" s="183"/>
      <c r="F30" s="183"/>
    </row>
    <row r="31" spans="1:6" s="181" customFormat="1" ht="30" customHeight="1">
      <c r="A31" s="187"/>
      <c r="B31" s="235" t="s">
        <v>164</v>
      </c>
      <c r="C31" s="183"/>
      <c r="D31" s="183"/>
      <c r="E31" s="183"/>
      <c r="F31" s="183"/>
    </row>
    <row r="32" spans="1:17" s="181" customFormat="1" ht="90.75" customHeight="1">
      <c r="A32" s="187"/>
      <c r="B32" s="410" t="s">
        <v>201</v>
      </c>
      <c r="C32" s="410"/>
      <c r="D32" s="410"/>
      <c r="E32" s="410"/>
      <c r="F32" s="410"/>
      <c r="G32" s="410"/>
      <c r="H32" s="410"/>
      <c r="I32" s="410"/>
      <c r="J32" s="410"/>
      <c r="K32" s="410"/>
      <c r="L32" s="410"/>
      <c r="M32" s="410"/>
      <c r="N32" s="410"/>
      <c r="O32" s="410"/>
      <c r="P32" s="410"/>
      <c r="Q32" s="410"/>
    </row>
    <row r="33" spans="1:6" s="181" customFormat="1" ht="30" customHeight="1">
      <c r="A33" s="187"/>
      <c r="B33" s="236" t="s">
        <v>165</v>
      </c>
      <c r="C33" s="183"/>
      <c r="D33" s="183"/>
      <c r="E33" s="183"/>
      <c r="F33" s="183"/>
    </row>
    <row r="34" spans="1:6" s="181" customFormat="1" ht="30" customHeight="1">
      <c r="A34" s="187"/>
      <c r="B34" s="237" t="s">
        <v>202</v>
      </c>
      <c r="C34" s="183"/>
      <c r="D34" s="183"/>
      <c r="E34" s="183"/>
      <c r="F34" s="183"/>
    </row>
    <row r="35" spans="1:6" s="181" customFormat="1" ht="30" customHeight="1">
      <c r="A35" s="187"/>
      <c r="B35" s="237" t="s">
        <v>166</v>
      </c>
      <c r="C35" s="183"/>
      <c r="D35" s="183"/>
      <c r="E35" s="183"/>
      <c r="F35" s="183"/>
    </row>
    <row r="36" spans="1:6" s="181" customFormat="1" ht="30" customHeight="1">
      <c r="A36" s="187"/>
      <c r="C36" s="183"/>
      <c r="D36" s="183"/>
      <c r="E36" s="183"/>
      <c r="F36" s="183"/>
    </row>
    <row r="37" spans="1:12" s="239" customFormat="1" ht="30" customHeight="1">
      <c r="A37" s="238"/>
      <c r="B37" s="204" t="s">
        <v>136</v>
      </c>
      <c r="C37" s="30"/>
      <c r="D37" s="30"/>
      <c r="E37" s="30"/>
      <c r="F37" s="30"/>
      <c r="G37" s="30"/>
      <c r="H37" s="30"/>
      <c r="J37" s="238"/>
      <c r="K37" s="238"/>
      <c r="L37" s="238"/>
    </row>
    <row r="38" spans="1:12" s="239" customFormat="1" ht="30" customHeight="1">
      <c r="A38" s="238"/>
      <c r="B38" s="204"/>
      <c r="C38" s="30"/>
      <c r="D38" s="30"/>
      <c r="E38" s="30"/>
      <c r="F38" s="30"/>
      <c r="G38" s="30"/>
      <c r="H38" s="30"/>
      <c r="J38" s="238"/>
      <c r="K38" s="238"/>
      <c r="L38" s="238"/>
    </row>
    <row r="39" spans="1:17" s="239" customFormat="1" ht="30" customHeight="1">
      <c r="A39" s="240"/>
      <c r="B39" s="411" t="s">
        <v>167</v>
      </c>
      <c r="C39" s="412"/>
      <c r="D39" s="412"/>
      <c r="E39" s="413"/>
      <c r="F39" s="397" t="s">
        <v>168</v>
      </c>
      <c r="G39" s="398"/>
      <c r="H39" s="398"/>
      <c r="I39" s="398"/>
      <c r="J39" s="398"/>
      <c r="K39" s="398"/>
      <c r="L39" s="398"/>
      <c r="M39" s="398"/>
      <c r="N39" s="398"/>
      <c r="O39" s="398"/>
      <c r="P39" s="399"/>
      <c r="Q39" s="241"/>
    </row>
    <row r="40" spans="1:17" s="239" customFormat="1" ht="199.5" customHeight="1">
      <c r="A40" s="240"/>
      <c r="B40" s="242" t="s">
        <v>169</v>
      </c>
      <c r="C40" s="414" t="s">
        <v>200</v>
      </c>
      <c r="D40" s="415"/>
      <c r="E40" s="416"/>
      <c r="F40" s="417" t="s">
        <v>207</v>
      </c>
      <c r="G40" s="418"/>
      <c r="H40" s="418"/>
      <c r="I40" s="418"/>
      <c r="J40" s="418"/>
      <c r="K40" s="418"/>
      <c r="L40" s="418"/>
      <c r="M40" s="418"/>
      <c r="N40" s="418"/>
      <c r="O40" s="418"/>
      <c r="P40" s="419"/>
      <c r="Q40" s="243"/>
    </row>
    <row r="41" spans="1:17" s="239" customFormat="1" ht="215.25" customHeight="1">
      <c r="A41" s="240"/>
      <c r="B41" s="244" t="s">
        <v>203</v>
      </c>
      <c r="C41" s="405" t="s">
        <v>215</v>
      </c>
      <c r="D41" s="405"/>
      <c r="E41" s="406"/>
      <c r="F41" s="407" t="s">
        <v>214</v>
      </c>
      <c r="G41" s="408"/>
      <c r="H41" s="408"/>
      <c r="I41" s="408"/>
      <c r="J41" s="408"/>
      <c r="K41" s="408"/>
      <c r="L41" s="408"/>
      <c r="M41" s="408"/>
      <c r="N41" s="408"/>
      <c r="O41" s="408"/>
      <c r="P41" s="409"/>
      <c r="Q41" s="243"/>
    </row>
    <row r="42" spans="1:12" s="181" customFormat="1" ht="15" customHeight="1">
      <c r="A42" s="187"/>
      <c r="C42" s="183"/>
      <c r="D42" s="183"/>
      <c r="E42" s="183"/>
      <c r="F42" s="183"/>
      <c r="J42" s="187"/>
      <c r="K42" s="187"/>
      <c r="L42" s="187"/>
    </row>
    <row r="44" ht="13.5">
      <c r="H44" s="284"/>
    </row>
  </sheetData>
  <sheetProtection/>
  <mergeCells count="23">
    <mergeCell ref="C41:E41"/>
    <mergeCell ref="F41:P41"/>
    <mergeCell ref="D22:H22"/>
    <mergeCell ref="D23:H23"/>
    <mergeCell ref="B32:Q32"/>
    <mergeCell ref="B39:E39"/>
    <mergeCell ref="F39:P39"/>
    <mergeCell ref="C40:E40"/>
    <mergeCell ref="F40:P40"/>
    <mergeCell ref="D16:H16"/>
    <mergeCell ref="D17:H17"/>
    <mergeCell ref="D18:H18"/>
    <mergeCell ref="D19:H19"/>
    <mergeCell ref="D20:H20"/>
    <mergeCell ref="D21:H21"/>
    <mergeCell ref="D14:H14"/>
    <mergeCell ref="D15:H15"/>
    <mergeCell ref="A1:P1"/>
    <mergeCell ref="C4:H4"/>
    <mergeCell ref="C5:H5"/>
    <mergeCell ref="C6:H6"/>
    <mergeCell ref="C7:H7"/>
    <mergeCell ref="D13:H13"/>
  </mergeCells>
  <printOptions horizontalCentered="1"/>
  <pageMargins left="0.6299212598425197" right="0" top="0.7480314960629921" bottom="0" header="0" footer="0"/>
  <pageSetup fitToHeight="2" horizontalDpi="600" verticalDpi="600" orientation="landscape" paperSize="8" scale="68" r:id="rId2"/>
  <rowBreaks count="1" manualBreakCount="1">
    <brk id="2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2015-07-30T04:45:46Z</cp:lastPrinted>
  <dcterms:created xsi:type="dcterms:W3CDTF">2013-05-03T10:01:41Z</dcterms:created>
  <dcterms:modified xsi:type="dcterms:W3CDTF">2015-10-05T08:21:27Z</dcterms:modified>
  <cp:category/>
  <cp:version/>
  <cp:contentType/>
  <cp:contentStatus/>
</cp:coreProperties>
</file>